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bookViews>
    <workbookView xWindow="0" yWindow="0" windowWidth="19200" windowHeight="9540" tabRatio="887" activeTab="2"/>
  </bookViews>
  <sheets>
    <sheet name="İçindekiler" sheetId="14" r:id="rId1"/>
    <sheet name="Veri Girişi" sheetId="15" r:id="rId2"/>
    <sheet name="Kaza Oranları" sheetId="1" r:id="rId3"/>
    <sheet name="Gra (1)" sheetId="6" r:id="rId4"/>
    <sheet name="Gra (2)" sheetId="7" r:id="rId5"/>
    <sheet name="Gra (3)" sheetId="8" r:id="rId6"/>
    <sheet name="Gra (4)" sheetId="9" r:id="rId7"/>
    <sheet name="Gra (5)" sheetId="10" r:id="rId8"/>
    <sheet name="Gra (6)" sheetId="11" r:id="rId9"/>
    <sheet name="Gra (7)" sheetId="12" r:id="rId10"/>
    <sheet name="Gra (8)" sheetId="13" r:id="rId11"/>
    <sheet name="Gra (9)" sheetId="17" r:id="rId12"/>
    <sheet name="Gra (10)" sheetId="18" r:id="rId13"/>
    <sheet name="Gra (11)" sheetId="19" r:id="rId14"/>
    <sheet name="Gra (12)" sheetId="20" r:id="rId15"/>
    <sheet name="Gra (13)" sheetId="21" r:id="rId16"/>
  </sheets>
  <definedNames>
    <definedName name="_xlnm._FilterDatabase" localSheetId="1" hidden="1">'Veri Girişi'!$A$4:$CD$56</definedName>
    <definedName name="_xlnm.Print_Area" localSheetId="2">'Kaza Oranları'!$A$1:$R$39</definedName>
    <definedName name="_xlnm.Print_Area" localSheetId="1">'Veri Girişi'!$A$1:$CD$56</definedName>
  </definedNames>
  <calcPr calcId="152511"/>
</workbook>
</file>

<file path=xl/calcChain.xml><?xml version="1.0" encoding="utf-8"?>
<calcChain xmlns="http://schemas.openxmlformats.org/spreadsheetml/2006/main">
  <c r="BF56" i="15" l="1"/>
  <c r="CD54" i="15"/>
  <c r="CD53" i="15"/>
  <c r="CD52" i="15"/>
  <c r="CD51" i="15"/>
  <c r="CD50" i="15"/>
  <c r="CD49" i="15"/>
  <c r="CD48" i="15"/>
  <c r="CD47" i="15"/>
  <c r="CD46" i="15"/>
  <c r="CD45" i="15"/>
  <c r="AN56" i="15"/>
  <c r="AJ56" i="15"/>
  <c r="AK56" i="15"/>
  <c r="AL56" i="15"/>
  <c r="AM56" i="15"/>
  <c r="T56" i="15"/>
  <c r="S56" i="15"/>
  <c r="R56" i="15"/>
  <c r="Q56" i="15"/>
  <c r="CD36" i="15"/>
  <c r="CD34" i="15"/>
  <c r="CD33" i="15"/>
  <c r="CD55" i="15"/>
  <c r="CD21" i="15"/>
  <c r="CD22" i="15"/>
  <c r="CD23" i="15"/>
  <c r="CD24" i="15"/>
  <c r="CD25" i="15"/>
  <c r="CD26" i="15"/>
  <c r="CD27" i="15"/>
  <c r="CD28" i="15"/>
  <c r="CD29" i="15"/>
  <c r="CD30" i="15"/>
  <c r="CD31" i="15"/>
  <c r="CD32" i="15"/>
  <c r="CD37" i="15"/>
  <c r="CD4" i="15"/>
  <c r="CD56" i="15" s="1"/>
  <c r="CD5" i="15"/>
  <c r="CD6" i="15"/>
  <c r="CD7" i="15"/>
  <c r="CD8" i="15"/>
  <c r="CD9" i="15"/>
  <c r="CD10" i="15"/>
  <c r="CD11" i="15"/>
  <c r="CD12" i="15"/>
  <c r="CD13" i="15"/>
  <c r="CD14" i="15"/>
  <c r="CD15" i="15"/>
  <c r="CD16" i="15"/>
  <c r="CD17" i="15"/>
  <c r="CD18" i="15"/>
  <c r="CD19" i="15"/>
  <c r="CD20" i="15"/>
  <c r="CD38" i="15"/>
  <c r="CD39" i="15"/>
  <c r="CD40" i="15"/>
  <c r="CD41" i="15"/>
  <c r="CD42" i="15"/>
  <c r="CD43" i="15"/>
  <c r="CD44" i="15"/>
  <c r="CA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P56" i="15"/>
  <c r="P10" i="1" s="1"/>
  <c r="O56" i="15"/>
  <c r="O10" i="1" s="1"/>
  <c r="N56" i="15"/>
  <c r="M56" i="15"/>
  <c r="M10" i="1" s="1"/>
  <c r="L56" i="15"/>
  <c r="L10" i="1" s="1"/>
  <c r="K56" i="15"/>
  <c r="J56" i="15"/>
  <c r="J10" i="1" s="1"/>
  <c r="I56" i="15"/>
  <c r="I10" i="1" s="1"/>
  <c r="H56" i="15"/>
  <c r="H10" i="1" s="1"/>
  <c r="G56" i="15"/>
  <c r="F56" i="15"/>
  <c r="F10" i="1" s="1"/>
  <c r="E56" i="15"/>
  <c r="E10" i="1"/>
  <c r="A56" i="15"/>
  <c r="F20" i="1"/>
  <c r="F29" i="1" s="1"/>
  <c r="G20" i="1"/>
  <c r="G33" i="1" s="1"/>
  <c r="G10" i="1"/>
  <c r="H20" i="1"/>
  <c r="H33" i="1"/>
  <c r="I20" i="1"/>
  <c r="I33" i="1" s="1"/>
  <c r="J20" i="1"/>
  <c r="J33" i="1" s="1"/>
  <c r="K20" i="1"/>
  <c r="K29" i="1"/>
  <c r="K28" i="1"/>
  <c r="K10" i="1"/>
  <c r="L20" i="1"/>
  <c r="L33" i="1"/>
  <c r="M20" i="1"/>
  <c r="M33" i="1" s="1"/>
  <c r="N20" i="1"/>
  <c r="N29" i="1" s="1"/>
  <c r="N10" i="1"/>
  <c r="O20" i="1"/>
  <c r="O28" i="1"/>
  <c r="P20" i="1"/>
  <c r="P29" i="1" s="1"/>
  <c r="P33" i="1"/>
  <c r="E20" i="1"/>
  <c r="E33" i="1" s="1"/>
  <c r="E22" i="1"/>
  <c r="E38" i="1" s="1"/>
  <c r="E24" i="1"/>
  <c r="O29" i="1"/>
  <c r="M28" i="1"/>
  <c r="L28" i="1"/>
  <c r="I29" i="1"/>
  <c r="H28" i="1"/>
  <c r="H29" i="1"/>
  <c r="L29" i="1"/>
  <c r="K33" i="1"/>
  <c r="E28" i="1"/>
  <c r="E32" i="1"/>
  <c r="N31" i="1"/>
  <c r="G28" i="1"/>
  <c r="M31" i="1"/>
  <c r="N33" i="1"/>
  <c r="J29" i="1"/>
  <c r="O33" i="1"/>
  <c r="G32" i="1"/>
  <c r="E23" i="1" l="1"/>
  <c r="F33" i="1"/>
  <c r="F32" i="1"/>
  <c r="K32" i="1"/>
  <c r="I31" i="1"/>
  <c r="K31" i="1"/>
  <c r="G31" i="1"/>
  <c r="F28" i="1"/>
  <c r="H31" i="1"/>
  <c r="P32" i="1"/>
  <c r="L32" i="1"/>
  <c r="F31" i="1"/>
  <c r="N28" i="1"/>
  <c r="O31" i="1"/>
  <c r="O32" i="1"/>
  <c r="P31" i="1"/>
  <c r="J31" i="1"/>
  <c r="I32" i="1"/>
  <c r="H32" i="1"/>
  <c r="J28" i="1"/>
  <c r="J32" i="1"/>
  <c r="L31" i="1"/>
  <c r="G29" i="1"/>
  <c r="E21" i="1"/>
  <c r="M32" i="1"/>
  <c r="N32" i="1"/>
  <c r="E29" i="1"/>
  <c r="E31" i="1"/>
  <c r="I28" i="1"/>
  <c r="M29" i="1"/>
  <c r="P28" i="1"/>
  <c r="E37" i="1" l="1"/>
  <c r="E36" i="1"/>
</calcChain>
</file>

<file path=xl/sharedStrings.xml><?xml version="1.0" encoding="utf-8"?>
<sst xmlns="http://schemas.openxmlformats.org/spreadsheetml/2006/main" count="198" uniqueCount="146">
  <si>
    <t>Meydana Gelen Kaza Sayısı</t>
  </si>
  <si>
    <t>Kazalar Sonucu Kayıp İşgünü Sayısı</t>
  </si>
  <si>
    <t>Toplam Çalışan Sayısı</t>
  </si>
  <si>
    <t>Günlük Çalışma Süresi</t>
  </si>
  <si>
    <t>Aylık Çalışılan Gün Sayısı</t>
  </si>
  <si>
    <t>Aylık Toplam Çalışma Süresi</t>
  </si>
  <si>
    <t>Yıllık Toplam Çalışma Süresi</t>
  </si>
  <si>
    <t>Aylık İş Kazası Sıklık Oranı</t>
  </si>
  <si>
    <t>Aylık İş Kazası Ağırlık Oranı</t>
  </si>
  <si>
    <t>Kaza Ağırlık Oranı</t>
  </si>
  <si>
    <t>Aylık İş Kazası Sıklık Oranı (Kümülatif)</t>
  </si>
  <si>
    <t>Aylık İş Kazası Ağırlık Oranı (Kümülatif)</t>
  </si>
  <si>
    <t>Toplam Kaza Sayısı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</si>
  <si>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</si>
  <si>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</si>
  <si>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</si>
  <si>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</si>
  <si>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</si>
  <si>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</si>
  <si>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</si>
  <si>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</si>
  <si>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</si>
  <si>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</si>
  <si>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</si>
  <si>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</si>
  <si>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Veri Girişi</t>
  </si>
  <si>
    <t>Aylık Veriler</t>
  </si>
  <si>
    <t>Temel Veriler</t>
  </si>
  <si>
    <t>Yıllık Veriler</t>
  </si>
  <si>
    <t>Toplam Kayıp İş Günü Sayısı</t>
  </si>
  <si>
    <r>
      <t xml:space="preserve">Bu bölüme herhangi bir değer girmeyiniz. </t>
    </r>
    <r>
      <rPr>
        <i/>
        <sz val="10"/>
        <rFont val="Arial Tur"/>
        <charset val="162"/>
      </rPr>
      <t>"Veri Girişi"</t>
    </r>
    <r>
      <rPr>
        <sz val="10"/>
        <rFont val="Arial Tur"/>
        <charset val="162"/>
      </rPr>
      <t xml:space="preserve"> bölümünü doldurmanızın ardından bu bölüm otomatik olarak işlenecektir.</t>
    </r>
  </si>
  <si>
    <t>Kaza Sıklık Oranı</t>
  </si>
  <si>
    <r>
      <t xml:space="preserve">Lütfen öncelikle </t>
    </r>
    <r>
      <rPr>
        <i/>
        <sz val="10"/>
        <rFont val="Arial Tur"/>
        <charset val="162"/>
      </rPr>
      <t>"Veri Girişi"</t>
    </r>
    <r>
      <rPr>
        <sz val="10"/>
        <rFont val="Arial Tur"/>
        <charset val="162"/>
      </rPr>
      <t xml:space="preserve"> bölümüne ait değerleri giriniz. Diğer bilgiler olan </t>
    </r>
    <r>
      <rPr>
        <i/>
        <sz val="10"/>
        <rFont val="Arial Tur"/>
        <charset val="162"/>
      </rPr>
      <t>"Temel Veriler, Aylık Veriler ve Yıllık Veriler"</t>
    </r>
    <r>
      <rPr>
        <sz val="10"/>
        <rFont val="Arial Tur"/>
        <charset val="162"/>
      </rPr>
      <t xml:space="preserve"> bölümleri otomatik olarak işlenecektir.</t>
    </r>
  </si>
  <si>
    <r>
      <t xml:space="preserve">Önemli Not: </t>
    </r>
    <r>
      <rPr>
        <sz val="10"/>
        <rFont val="Arial Tur"/>
        <charset val="162"/>
      </rPr>
      <t xml:space="preserve">Kaybedilen gün sayısını hesaplarken, iş kazası sonucu ölüm veya tam işgöremezlik derecesinde sakatlık olmuşsa 6 000 iş günü kayıp olarak hesaplanır (bazı ülkelerde 7 500 gün olarak kabul edilir). Kısmi işgöremezlik durumunda ise işgöremezlik derecesiyle 6 000 çarpılır ve buna tedavi ve istirahat süreleri eklenerek kaybedilen gün sayısı hesaplanır. </t>
    </r>
  </si>
  <si>
    <t>Belirli bir sürede 1 milyon iş saatinde oluşan iş kazası sayısını ifade eder. Şu şekilde hesaplanır;
Kaza Sıklık Oranı = [(Bir Yıldaki Toplam Kaza Sayısı / Toplam Çalışma Süresi) * 1 000 000]</t>
  </si>
  <si>
    <t>Kaza Bölgesi</t>
  </si>
  <si>
    <t>Kaza Türü</t>
  </si>
  <si>
    <t>Ölüm</t>
  </si>
  <si>
    <t>Baş</t>
  </si>
  <si>
    <t>Yüz</t>
  </si>
  <si>
    <t>El</t>
  </si>
  <si>
    <t>Kol</t>
  </si>
  <si>
    <t>Ayak</t>
  </si>
  <si>
    <t>Bacak</t>
  </si>
  <si>
    <t>Sıra</t>
  </si>
  <si>
    <t>Gövde</t>
  </si>
  <si>
    <t>Hafif Yara.</t>
  </si>
  <si>
    <t>Ağır Yara.</t>
  </si>
  <si>
    <t>Uzuv Kaybı</t>
  </si>
  <si>
    <t>Başlık</t>
  </si>
  <si>
    <t>Kaza Verileri</t>
  </si>
  <si>
    <t>Kaza Oranları</t>
  </si>
  <si>
    <t>Gra (1)</t>
  </si>
  <si>
    <t>Gra (2)</t>
  </si>
  <si>
    <t>Gra (3)</t>
  </si>
  <si>
    <t>Gra (4)</t>
  </si>
  <si>
    <t>Gra (5)</t>
  </si>
  <si>
    <t>Gra (6)</t>
  </si>
  <si>
    <t>Gra (7)</t>
  </si>
  <si>
    <t>Gra (8)</t>
  </si>
  <si>
    <t>Kaza oranlarının hesaplandığı bölüm</t>
  </si>
  <si>
    <t>Meydana gelen kazalar ile ilgili aylık verilerin girildiği bölüm</t>
  </si>
  <si>
    <t>İş kazalarının aylara göre dağılımı grafiği</t>
  </si>
  <si>
    <t>İş kazalarının bölümlere göre dağılımı grafiği</t>
  </si>
  <si>
    <t>İş kazalarının kaza türüne göre dağılımı grafiği</t>
  </si>
  <si>
    <t>İş kazalarının işgücü kayıplarına göre dağılımı grafiği</t>
  </si>
  <si>
    <t>İş kazalarının aylık çalışan sayısına göre dağılımı</t>
  </si>
  <si>
    <t>Aylık iş kazası ağırlık oranları dağılımı</t>
  </si>
  <si>
    <t>Aylık iş kazası sıklık oranları dağılımı</t>
  </si>
  <si>
    <t>İçindekiler Sayfasına Geri Dön</t>
  </si>
  <si>
    <t>Adı</t>
  </si>
  <si>
    <t>Soyadı</t>
  </si>
  <si>
    <t>Ay</t>
  </si>
  <si>
    <t>Gün</t>
  </si>
  <si>
    <t>Vardiya</t>
  </si>
  <si>
    <t>Yıl</t>
  </si>
  <si>
    <t>Hastaneye Sevk</t>
  </si>
  <si>
    <t>Gidiş Saat</t>
  </si>
  <si>
    <t>Geliş Saat</t>
  </si>
  <si>
    <t>Okumamış</t>
  </si>
  <si>
    <t>İlkokul</t>
  </si>
  <si>
    <t>Ortaokul</t>
  </si>
  <si>
    <t>Lise</t>
  </si>
  <si>
    <t>Üniversite</t>
  </si>
  <si>
    <t>İstirahat</t>
  </si>
  <si>
    <t>İstirahat Başlangıç Günü</t>
  </si>
  <si>
    <t>İstirahat Bitiş Günü</t>
  </si>
  <si>
    <t>Kazalının Yaşı</t>
  </si>
  <si>
    <t>16-19</t>
  </si>
  <si>
    <t>19-25</t>
  </si>
  <si>
    <t>25-30</t>
  </si>
  <si>
    <t>30-35</t>
  </si>
  <si>
    <t>35-40</t>
  </si>
  <si>
    <t>40-45</t>
  </si>
  <si>
    <t>45 ve üzeri</t>
  </si>
  <si>
    <t>Fark (Gün)</t>
  </si>
  <si>
    <t>Pazartesi</t>
  </si>
  <si>
    <t>Salı</t>
  </si>
  <si>
    <t>Çarşamba</t>
  </si>
  <si>
    <t>Perşembe</t>
  </si>
  <si>
    <t>Cuma</t>
  </si>
  <si>
    <t>Cumartesi</t>
  </si>
  <si>
    <t>Pazar</t>
  </si>
  <si>
    <t>1. saat</t>
  </si>
  <si>
    <t>2. saat</t>
  </si>
  <si>
    <t>3. saat</t>
  </si>
  <si>
    <t>4. saat</t>
  </si>
  <si>
    <t>5. saat</t>
  </si>
  <si>
    <t>6. saat</t>
  </si>
  <si>
    <t>7. saat</t>
  </si>
  <si>
    <t>8. saat</t>
  </si>
  <si>
    <t>1. vardiya</t>
  </si>
  <si>
    <t>2. vardiya</t>
  </si>
  <si>
    <t>3. vardiya</t>
  </si>
  <si>
    <t>Genel Bilgiler</t>
  </si>
  <si>
    <t>İş kazalarının kaza bölgelerine göre dağılımı grafiği</t>
  </si>
  <si>
    <t>Gra (9)</t>
  </si>
  <si>
    <t>Gra (10)</t>
  </si>
  <si>
    <t>Gra (11)</t>
  </si>
  <si>
    <t>Gra (12)</t>
  </si>
  <si>
    <t>İş kazalarının haftanın günlerine göre dağılımı grafiği</t>
  </si>
  <si>
    <t>İş kazalarının çalışma saatlerine göre dağılımı grafiği</t>
  </si>
  <si>
    <t>İş kazalarının öğrenim durumuna göre dağılımı</t>
  </si>
  <si>
    <t>İş kazalarının yaş gruplarına göre dağılımı</t>
  </si>
  <si>
    <t>Belirli bir sürede 1 milyon iş saatinde oluşan iş kazası nedeniyle kaybedilen gün sayısını ifade eder. Şu şekilde hesaplanır;
Kaza Ağırlık Oranı = [(Bir Yıldaki Toplam İşgünü Kaybı / Toplam Çalışma Süresi) * 1 000 000]</t>
  </si>
  <si>
    <t>Kaza Sıklık Hızı</t>
  </si>
  <si>
    <t>Belirli bir sürede işçi başına düşen kaza sayısını ifade eder.
Kaza İnsidans Oranı = [(Bir Yıldaki Toplam Kaza Sayısı / Toplam Çalışan Sayısı)]</t>
  </si>
  <si>
    <t>Gra (13)</t>
  </si>
  <si>
    <t>Aylık iş kazası sıklık hızları dağılımı</t>
  </si>
  <si>
    <t>Kazalını Öğrenim Durumu</t>
  </si>
  <si>
    <t>Vardiyanın Saati</t>
  </si>
  <si>
    <t>Hafta</t>
  </si>
  <si>
    <t>1.Hafta</t>
  </si>
  <si>
    <t>2.Hafta</t>
  </si>
  <si>
    <t>3.Hafta</t>
  </si>
  <si>
    <t>4.Hafta</t>
  </si>
  <si>
    <t>Fark (Saat)</t>
  </si>
  <si>
    <t>BÖLÜM</t>
  </si>
  <si>
    <t>9. saat</t>
  </si>
  <si>
    <t>10. saat</t>
  </si>
  <si>
    <t>11. saat</t>
  </si>
  <si>
    <t>12. saat</t>
  </si>
  <si>
    <t>KAZA İSTATİSTİKLERİ DEĞERLENDİRME ÇİZELGESİ</t>
  </si>
  <si>
    <t>Sıra No</t>
  </si>
  <si>
    <t xml:space="preserve">                               Açıklama                         </t>
  </si>
  <si>
    <t>KAZA İSTATİSTİKLERİ
DEĞERLENDİRME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</si>
</sst>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hh:mm;@"/>
    <numFmt numFmtId="183" formatCode="dd/mm/yyyy;@"/>
  </numFmts>
  <fonts count="1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i/>
      <sz val="10"/>
      <name val="Arial Tur"/>
      <charset val="162"/>
    </font>
    <font>
      <b/>
      <sz val="10"/>
      <color indexed="10"/>
      <name val="Arial Tur"/>
      <charset val="162"/>
    </font>
    <font>
      <u/>
      <sz val="10"/>
      <color indexed="12"/>
      <name val="Arial Tur"/>
      <charset val="162"/>
    </font>
    <font>
      <b/>
      <sz val="12"/>
      <name val="Arial Tur"/>
      <charset val="162"/>
    </font>
    <font>
      <b/>
      <sz val="14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Times New Roman"/>
      <family val="1"/>
      <charset val="162"/>
    </font>
    <font>
      <u/>
      <sz val="9"/>
      <color indexed="12"/>
      <name val="Times New Roman"/>
      <family val="1"/>
      <charset val="162"/>
    </font>
    <font>
      <sz val="10"/>
      <color theme="1"/>
      <name val="Arial Tur"/>
      <charset val="162"/>
    </font>
    <font>
      <b/>
      <sz val="16"/>
      <name val="Segoe U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6" fillId="2" borderId="0" xfId="1" applyFill="1" applyAlignment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1" xfId="0" applyFill="1" applyBorder="1" applyAlignment="1" applyProtection="1">
      <alignment horizontal="center" vertical="center" textRotation="90" wrapText="1"/>
      <protection hidden="1"/>
    </xf>
    <xf numFmtId="0" fontId="0" fillId="3" borderId="15" xfId="0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2" xfId="0" applyFill="1" applyBorder="1" applyAlignment="1" applyProtection="1">
      <alignment horizontal="center" vertical="center" textRotation="90" wrapText="1"/>
      <protection hidden="1"/>
    </xf>
    <xf numFmtId="2" fontId="0" fillId="0" borderId="13" xfId="0" applyNumberFormat="1" applyBorder="1" applyAlignment="1" applyProtection="1">
      <alignment wrapText="1"/>
      <protection hidden="1"/>
    </xf>
    <xf numFmtId="2" fontId="0" fillId="2" borderId="0" xfId="0" applyNumberFormat="1" applyFill="1" applyBorder="1" applyAlignment="1" applyProtection="1">
      <alignment wrapText="1"/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0" borderId="13" xfId="0" applyBorder="1" applyProtection="1">
      <protection locked="0"/>
    </xf>
    <xf numFmtId="0" fontId="0" fillId="5" borderId="19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 vertical="center"/>
      <protection hidden="1"/>
    </xf>
    <xf numFmtId="2" fontId="7" fillId="6" borderId="13" xfId="0" applyNumberFormat="1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80" fontId="0" fillId="5" borderId="13" xfId="0" applyNumberFormat="1" applyFill="1" applyBorder="1" applyAlignment="1" applyProtection="1">
      <alignment horizontal="center" vertical="center"/>
      <protection hidden="1"/>
    </xf>
    <xf numFmtId="2" fontId="0" fillId="5" borderId="13" xfId="0" applyNumberFormat="1" applyFill="1" applyBorder="1" applyAlignment="1" applyProtection="1">
      <alignment horizontal="center" vertical="center"/>
      <protection hidden="1"/>
    </xf>
    <xf numFmtId="180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textRotation="90" wrapText="1"/>
      <protection hidden="1"/>
    </xf>
    <xf numFmtId="183" fontId="0" fillId="5" borderId="13" xfId="0" applyNumberFormat="1" applyFill="1" applyBorder="1" applyAlignment="1" applyProtection="1">
      <alignment horizontal="center" vertical="center"/>
      <protection hidden="1"/>
    </xf>
    <xf numFmtId="10" fontId="0" fillId="0" borderId="13" xfId="0" applyNumberFormat="1" applyBorder="1" applyAlignment="1" applyProtection="1">
      <alignment wrapText="1"/>
      <protection hidden="1"/>
    </xf>
    <xf numFmtId="0" fontId="0" fillId="2" borderId="7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Fill="1" applyBorder="1" applyProtection="1">
      <protection locked="0" hidden="1"/>
    </xf>
    <xf numFmtId="0" fontId="3" fillId="0" borderId="0" xfId="0" applyFont="1" applyProtection="1">
      <protection hidden="1"/>
    </xf>
    <xf numFmtId="183" fontId="0" fillId="0" borderId="13" xfId="0" applyNumberFormat="1" applyFill="1" applyBorder="1" applyAlignment="1" applyProtection="1">
      <alignment horizontal="center" vertical="center"/>
      <protection hidden="1"/>
    </xf>
    <xf numFmtId="2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180" fontId="0" fillId="0" borderId="13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7" borderId="13" xfId="0" applyFont="1" applyFill="1" applyBorder="1" applyAlignment="1" applyProtection="1">
      <alignment horizontal="center" vertical="center" textRotation="90"/>
      <protection hidden="1"/>
    </xf>
    <xf numFmtId="0" fontId="3" fillId="8" borderId="13" xfId="0" applyFont="1" applyFill="1" applyBorder="1" applyAlignment="1" applyProtection="1">
      <alignment horizontal="center" vertical="center" textRotation="90"/>
      <protection hidden="1"/>
    </xf>
    <xf numFmtId="0" fontId="3" fillId="4" borderId="13" xfId="0" applyFont="1" applyFill="1" applyBorder="1" applyAlignment="1" applyProtection="1">
      <alignment horizontal="center" vertical="center" textRotation="90"/>
      <protection hidden="1"/>
    </xf>
    <xf numFmtId="0" fontId="3" fillId="6" borderId="13" xfId="0" applyFont="1" applyFill="1" applyBorder="1" applyAlignment="1" applyProtection="1">
      <alignment horizontal="center" vertical="center" textRotation="90"/>
      <protection hidden="1"/>
    </xf>
    <xf numFmtId="0" fontId="3" fillId="9" borderId="13" xfId="0" applyFont="1" applyFill="1" applyBorder="1" applyAlignment="1" applyProtection="1">
      <alignment horizontal="center" vertical="center" textRotation="90"/>
      <protection hidden="1"/>
    </xf>
    <xf numFmtId="0" fontId="3" fillId="10" borderId="13" xfId="0" applyFont="1" applyFill="1" applyBorder="1" applyAlignment="1" applyProtection="1">
      <alignment horizontal="center" vertical="center" textRotation="90"/>
      <protection hidden="1"/>
    </xf>
    <xf numFmtId="0" fontId="3" fillId="11" borderId="13" xfId="0" applyFont="1" applyFill="1" applyBorder="1" applyAlignment="1" applyProtection="1">
      <alignment horizontal="center" vertical="center" textRotation="90"/>
      <protection hidden="1"/>
    </xf>
    <xf numFmtId="0" fontId="3" fillId="5" borderId="13" xfId="0" applyFont="1" applyFill="1" applyBorder="1" applyAlignment="1" applyProtection="1">
      <alignment horizontal="center" vertical="center" textRotation="90"/>
      <protection hidden="1"/>
    </xf>
    <xf numFmtId="0" fontId="3" fillId="12" borderId="13" xfId="0" applyFont="1" applyFill="1" applyBorder="1" applyAlignment="1" applyProtection="1">
      <alignment horizontal="center" vertical="center" textRotation="90"/>
      <protection hidden="1"/>
    </xf>
    <xf numFmtId="0" fontId="3" fillId="2" borderId="13" xfId="0" applyFont="1" applyFill="1" applyBorder="1" applyAlignment="1" applyProtection="1">
      <alignment horizontal="center" vertical="center" textRotation="90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13" fillId="13" borderId="13" xfId="0" applyFont="1" applyFill="1" applyBorder="1"/>
    <xf numFmtId="0" fontId="13" fillId="13" borderId="13" xfId="0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 vertical="center"/>
    </xf>
    <xf numFmtId="0" fontId="12" fillId="13" borderId="13" xfId="1" applyFont="1" applyFill="1" applyBorder="1" applyAlignment="1" applyProtection="1">
      <alignment horizontal="center" vertical="center"/>
    </xf>
    <xf numFmtId="0" fontId="9" fillId="13" borderId="13" xfId="0" applyFont="1" applyFill="1" applyBorder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7" fillId="10" borderId="20" xfId="0" applyFont="1" applyFill="1" applyBorder="1" applyAlignment="1" applyProtection="1">
      <alignment horizontal="center" vertical="center"/>
      <protection hidden="1"/>
    </xf>
    <xf numFmtId="0" fontId="7" fillId="10" borderId="15" xfId="0" applyFont="1" applyFill="1" applyBorder="1" applyAlignment="1" applyProtection="1">
      <alignment horizontal="center" vertical="center"/>
      <protection hidden="1"/>
    </xf>
    <xf numFmtId="0" fontId="7" fillId="10" borderId="19" xfId="0" applyFont="1" applyFill="1" applyBorder="1" applyAlignment="1" applyProtection="1">
      <alignment horizontal="center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0" fontId="7" fillId="9" borderId="15" xfId="0" applyFont="1" applyFill="1" applyBorder="1" applyAlignment="1" applyProtection="1">
      <alignment horizontal="center" vertical="center"/>
      <protection hidden="1"/>
    </xf>
    <xf numFmtId="0" fontId="7" fillId="9" borderId="19" xfId="0" applyFont="1" applyFill="1" applyBorder="1" applyAlignment="1" applyProtection="1">
      <alignment horizontal="center" vertical="center"/>
      <protection hidden="1"/>
    </xf>
    <xf numFmtId="0" fontId="7" fillId="7" borderId="20" xfId="0" applyFont="1" applyFill="1" applyBorder="1" applyAlignment="1" applyProtection="1">
      <alignment horizontal="center" vertical="center"/>
      <protection hidden="1"/>
    </xf>
    <xf numFmtId="0" fontId="7" fillId="7" borderId="15" xfId="0" applyFont="1" applyFill="1" applyBorder="1" applyAlignment="1" applyProtection="1">
      <alignment horizontal="center" vertical="center"/>
      <protection hidden="1"/>
    </xf>
    <xf numFmtId="0" fontId="7" fillId="7" borderId="19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7" fillId="8" borderId="15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6" borderId="20" xfId="0" applyFont="1" applyFill="1" applyBorder="1" applyAlignment="1" applyProtection="1">
      <alignment horizontal="center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7" fillId="6" borderId="19" xfId="0" applyFont="1" applyFill="1" applyBorder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12" borderId="20" xfId="0" applyFont="1" applyFill="1" applyBorder="1" applyAlignment="1" applyProtection="1">
      <alignment horizontal="center" vertical="center" wrapText="1"/>
      <protection hidden="1"/>
    </xf>
    <xf numFmtId="0" fontId="7" fillId="12" borderId="15" xfId="0" applyFont="1" applyFill="1" applyBorder="1" applyAlignment="1" applyProtection="1">
      <alignment horizontal="center" vertical="center" wrapText="1"/>
      <protection hidden="1"/>
    </xf>
    <xf numFmtId="0" fontId="7" fillId="12" borderId="19" xfId="0" applyFont="1" applyFill="1" applyBorder="1" applyAlignment="1" applyProtection="1">
      <alignment horizontal="center" vertical="center" wrapText="1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textRotation="90" wrapText="1"/>
      <protection hidden="1"/>
    </xf>
    <xf numFmtId="0" fontId="0" fillId="2" borderId="15" xfId="0" applyFill="1" applyBorder="1" applyAlignment="1" applyProtection="1">
      <alignment horizontal="center" vertical="center" textRotation="90" wrapText="1"/>
      <protection hidden="1"/>
    </xf>
    <xf numFmtId="0" fontId="0" fillId="2" borderId="11" xfId="0" applyFill="1" applyBorder="1" applyAlignment="1" applyProtection="1">
      <alignment horizontal="center" vertical="center" textRotation="90" wrapText="1"/>
      <protection hidden="1"/>
    </xf>
    <xf numFmtId="0" fontId="0" fillId="4" borderId="13" xfId="0" applyFill="1" applyBorder="1" applyAlignment="1" applyProtection="1">
      <alignment wrapText="1"/>
      <protection hidden="1"/>
    </xf>
    <xf numFmtId="0" fontId="0" fillId="4" borderId="13" xfId="0" applyFill="1" applyBorder="1" applyProtection="1">
      <protection hidden="1"/>
    </xf>
    <xf numFmtId="0" fontId="0" fillId="4" borderId="13" xfId="0" applyFill="1" applyBorder="1" applyAlignment="1" applyProtection="1">
      <alignment horizontal="center" vertical="center" textRotation="90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0" fillId="4" borderId="21" xfId="0" applyFill="1" applyBorder="1" applyAlignment="1" applyProtection="1">
      <alignment horizontal="center" vertical="center" textRotation="90" wrapText="1"/>
      <protection hidden="1"/>
    </xf>
    <xf numFmtId="0" fontId="0" fillId="4" borderId="22" xfId="0" applyFill="1" applyBorder="1" applyAlignment="1" applyProtection="1">
      <alignment horizontal="center" vertical="center" textRotation="90" wrapText="1"/>
      <protection hidden="1"/>
    </xf>
    <xf numFmtId="0" fontId="0" fillId="4" borderId="23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Border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6" fillId="0" borderId="0" xfId="1" applyAlignment="1" applyProtection="1">
      <protection locked="0"/>
    </xf>
    <xf numFmtId="0" fontId="6" fillId="0" borderId="0" xfId="1" applyAlignment="1" applyProtection="1"/>
    <xf numFmtId="0" fontId="14" fillId="3" borderId="0" xfId="0" applyFont="1" applyFill="1" applyAlignment="1" applyProtection="1">
      <alignment horizontal="center" vertical="center" wrapText="1"/>
      <protection hidden="1"/>
    </xf>
    <xf numFmtId="0" fontId="14" fillId="3" borderId="17" xfId="0" applyFont="1" applyFill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Bölümlere Göre Dağılımı</a:t>
            </a:r>
          </a:p>
        </c:rich>
      </c:tx>
      <c:layout>
        <c:manualLayout>
          <c:xMode val="edge"/>
          <c:yMode val="edge"/>
          <c:x val="0.3136020151133501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54911838790932"/>
          <c:y val="0.27297333321016315"/>
          <c:w val="0.58816120906801006"/>
          <c:h val="0.500000659840397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'Veri Girişi'!$BB$3:$BL$3</c:f>
              <c:numCache>
                <c:formatCode>General</c:formatCode>
                <c:ptCount val="11"/>
              </c:numCache>
            </c:numRef>
          </c:cat>
          <c:val>
            <c:numRef>
              <c:f>'Veri Girişi'!$BB$56:$BL$56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909319899244331"/>
          <c:y val="0.9189200539121799"/>
          <c:w val="0.24181360201511337"/>
          <c:h val="6.2162162162162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Çalışma Saatlerine Göre Dağılımı</a:t>
            </a:r>
          </a:p>
        </c:rich>
      </c:tx>
      <c:layout>
        <c:manualLayout>
          <c:xMode val="edge"/>
          <c:yMode val="edge"/>
          <c:x val="0.2524137931034483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573668589691586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'Veri Girişi'!$AB$56:$AM$56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572880"/>
        <c:axId val="1972571248"/>
      </c:barChart>
      <c:catAx>
        <c:axId val="197257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7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2571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Kaza Sayısı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7304141057602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2572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Öğrenim Durumuna Göre Dağılımı</a:t>
            </a:r>
          </a:p>
        </c:rich>
      </c:tx>
      <c:layout>
        <c:manualLayout>
          <c:xMode val="edge"/>
          <c:yMode val="edge"/>
          <c:x val="0.24689655172413794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573668589691586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'Veri Girişi'!$BM$3:$BQ$3</c:f>
              <c:strCache>
                <c:ptCount val="5"/>
                <c:pt idx="0">
                  <c:v>Okumamış</c:v>
                </c:pt>
                <c:pt idx="1">
                  <c:v>İlkokul</c:v>
                </c:pt>
                <c:pt idx="2">
                  <c:v>Ortaokul</c:v>
                </c:pt>
                <c:pt idx="3">
                  <c:v>Lise</c:v>
                </c:pt>
                <c:pt idx="4">
                  <c:v>Üniversite</c:v>
                </c:pt>
              </c:strCache>
            </c:strRef>
          </c:cat>
          <c:val>
            <c:numRef>
              <c:f>'Veri Girişi'!$BM$56:$BQ$56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53424"/>
        <c:axId val="108149072"/>
      </c:barChart>
      <c:catAx>
        <c:axId val="10815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9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4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Kaza Sayısı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7304141057602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Yaş Gruplarına Göre Dağılımı</a:t>
            </a:r>
          </a:p>
        </c:rich>
      </c:tx>
      <c:layout>
        <c:manualLayout>
          <c:xMode val="edge"/>
          <c:yMode val="edge"/>
          <c:x val="0.2731034482758620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573668589691586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'Veri Girişi'!$BR$3:$BX$3</c:f>
              <c:strCache>
                <c:ptCount val="7"/>
                <c:pt idx="0">
                  <c:v>16-19</c:v>
                </c:pt>
                <c:pt idx="1">
                  <c:v>19-25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 ve üzeri</c:v>
                </c:pt>
              </c:strCache>
            </c:strRef>
          </c:cat>
          <c:val>
            <c:numRef>
              <c:f>'Veri Girişi'!$BR$56:$BX$56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9616"/>
        <c:axId val="108146352"/>
      </c:barChart>
      <c:catAx>
        <c:axId val="10814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4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Kaza Sayısı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7304141057602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9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Aylık İş Kazası Sıklık Hızları Dağılımı</a:t>
            </a:r>
          </a:p>
        </c:rich>
      </c:tx>
      <c:layout>
        <c:manualLayout>
          <c:xMode val="edge"/>
          <c:yMode val="edge"/>
          <c:x val="0.37713718217655229"/>
          <c:y val="1.89274447949526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406004196301789"/>
          <c:y val="0.17034700315457413"/>
          <c:w val="0.78098372081134071"/>
          <c:h val="0.703470031545741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39682383518817E-2"/>
                  <c:y val="-9.957690619902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43207360325214E-2"/>
                  <c:y val="-9.6422332066535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51863886288914E-2"/>
                  <c:y val="-9.957690619902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660520412252669E-2"/>
                  <c:y val="-0.10273148033152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3737554121268896E-2"/>
                  <c:y val="-0.1058860544640121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609456281127708E-2"/>
                  <c:y val="-9.957690619902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5754867173196302E-2"/>
                  <c:y val="-0.10273148033152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806355301892172E-2"/>
                  <c:y val="-0.1058860544640121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9225162760704153E-2"/>
                  <c:y val="-0.1121952027289963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3438950835825156E-2"/>
                  <c:y val="-0.10273148033152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6584473893360352E-2"/>
                  <c:y val="-9.6422332066535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046112954904448E-2"/>
                  <c:y val="-0.10273148033152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Oranları'!$E$33:$P$33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8151248"/>
        <c:axId val="108155600"/>
        <c:axId val="0"/>
      </c:bar3DChart>
      <c:catAx>
        <c:axId val="10815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55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İş Kazası Oranları</a:t>
                </a:r>
              </a:p>
            </c:rich>
          </c:tx>
          <c:layout>
            <c:manualLayout>
              <c:xMode val="edge"/>
              <c:yMode val="edge"/>
              <c:x val="1.7094052432635107E-2"/>
              <c:y val="0.53627760252365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Kaza Bölgelerine Göre Dağılımı</a:t>
            </a:r>
          </a:p>
        </c:rich>
      </c:tx>
      <c:layout>
        <c:manualLayout>
          <c:xMode val="edge"/>
          <c:yMode val="edge"/>
          <c:x val="0.27320302609232666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549061158421616"/>
          <c:y val="0.28301886792452829"/>
          <c:w val="0.26797419829222618"/>
          <c:h val="0.552560646900269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560924982416415E-2"/>
                  <c:y val="-7.33513027852650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831163261455064E-2"/>
                  <c:y val="-4.8194070080862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96186506098503"/>
                  <c:y val="0.296819407008086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241939855557272"/>
                  <c:y val="-7.762803234501347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283334191069253"/>
                  <c:y val="0.290530098831985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19715917863208E-2"/>
                  <c:y val="0.2734591194968553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551088466882816"/>
                  <c:y val="6.860736747529200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'Veri Girişi'!$AQ$3:$AW$3</c:f>
              <c:strCache>
                <c:ptCount val="7"/>
                <c:pt idx="0">
                  <c:v>Baş</c:v>
                </c:pt>
                <c:pt idx="1">
                  <c:v>Yüz</c:v>
                </c:pt>
                <c:pt idx="2">
                  <c:v>El</c:v>
                </c:pt>
                <c:pt idx="3">
                  <c:v>Kol</c:v>
                </c:pt>
                <c:pt idx="4">
                  <c:v>Ayak</c:v>
                </c:pt>
                <c:pt idx="5">
                  <c:v>Bacak</c:v>
                </c:pt>
                <c:pt idx="6">
                  <c:v>Gövde</c:v>
                </c:pt>
              </c:strCache>
            </c:strRef>
          </c:cat>
          <c:val>
            <c:numRef>
              <c:f>'Veri Girişi'!$AQ$56:$AW$56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17089530475357"/>
          <c:y val="0.26684636118598382"/>
          <c:w val="0.23137282349510235"/>
          <c:h val="0.58221024258760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Kaza Türüne Göre Dağılımı</a:t>
            </a:r>
          </a:p>
        </c:rich>
      </c:tx>
      <c:layout>
        <c:manualLayout>
          <c:xMode val="edge"/>
          <c:yMode val="edge"/>
          <c:x val="0.29411805877206526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68003559032321"/>
          <c:y val="0.38814016172506738"/>
          <c:w val="0.41830118757810913"/>
          <c:h val="0.34231805929919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42806168836738E-2"/>
                  <c:y val="-0.282557038860708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207589247422501E-2"/>
                  <c:y val="-8.29523668032062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57649007650739E-2"/>
                  <c:y val="0.20905122708718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956272622784902E-2"/>
                  <c:y val="0.146158145326173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'Veri Girişi'!$AX$3:$BA$3</c:f>
              <c:strCache>
                <c:ptCount val="4"/>
                <c:pt idx="0">
                  <c:v>Hafif Yara.</c:v>
                </c:pt>
                <c:pt idx="1">
                  <c:v>Ağır Yara.</c:v>
                </c:pt>
                <c:pt idx="2">
                  <c:v>Uzuv Kaybı</c:v>
                </c:pt>
                <c:pt idx="3">
                  <c:v>Ölüm</c:v>
                </c:pt>
              </c:strCache>
            </c:strRef>
          </c:cat>
          <c:val>
            <c:numRef>
              <c:f>'Veri Girişi'!$AX$56:$BA$56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843247045099748"/>
          <c:y val="0.44474393530997303"/>
          <c:w val="0.11111124834885833"/>
          <c:h val="0.22911051212938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Aylara Göre Dağılımı</a:t>
            </a:r>
          </a:p>
        </c:rich>
      </c:tx>
      <c:layout>
        <c:manualLayout>
          <c:xMode val="edge"/>
          <c:yMode val="edge"/>
          <c:x val="0.31724137931034485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4796245585946050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56144"/>
        <c:axId val="108150160"/>
      </c:barChart>
      <c:catAx>
        <c:axId val="10815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50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Kaza Sayısı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2601946700236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 Sonucu Aylara Göre İşgücü Kayıpları</a:t>
            </a:r>
          </a:p>
        </c:rich>
      </c:tx>
      <c:layout>
        <c:manualLayout>
          <c:xMode val="edge"/>
          <c:yMode val="edge"/>
          <c:x val="0.24689655172413794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4796245585946050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Oranları'!$E$11:$P$11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5808"/>
        <c:axId val="108150704"/>
      </c:barChart>
      <c:catAx>
        <c:axId val="10814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5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5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Kayıp İşgünü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1347995293691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Çalışan Sayılarına Göre Dağılımı</a:t>
            </a:r>
          </a:p>
        </c:rich>
      </c:tx>
      <c:layout>
        <c:manualLayout>
          <c:xMode val="edge"/>
          <c:yMode val="edge"/>
          <c:x val="0.25655172413793104"/>
          <c:y val="3.010752688172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0689655172413"/>
          <c:y val="0.13333361335184254"/>
          <c:w val="0.7255172413793104"/>
          <c:h val="0.83656089667527023"/>
        </c:manualLayout>
      </c:layout>
      <c:barChart>
        <c:barDir val="bar"/>
        <c:grouping val="clustered"/>
        <c:varyColors val="0"/>
        <c:ser>
          <c:idx val="0"/>
          <c:order val="0"/>
          <c:tx>
            <c:v>Kaza Sayısı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Oranları'!$E$10:$P$10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Çalışan Sayısı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'Kaza Oranları'!$E$9:$P$9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Oranları'!$E$12:$P$12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53968"/>
        <c:axId val="108146896"/>
      </c:barChart>
      <c:catAx>
        <c:axId val="10815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4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5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89655172413791"/>
          <c:y val="0.50537747297716817"/>
          <c:w val="0.14206896551724135"/>
          <c:h val="9.2473344057799167E-2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gradFill rotWithShape="0">
      <a:gsLst>
        <a:gs pos="0">
          <a:srgbClr val="339966"/>
        </a:gs>
        <a:gs pos="100000">
          <a:srgbClr val="339966">
            <a:gamma/>
            <a:shade val="46275"/>
            <a:invGamma/>
          </a:srgbClr>
        </a:gs>
      </a:gsLst>
      <a:path path="rect">
        <a:fillToRect l="100000" b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Aylık İş Kazası Sıklık Oranları Dağılımı</a:t>
            </a:r>
          </a:p>
        </c:rich>
      </c:tx>
      <c:layout>
        <c:manualLayout>
          <c:xMode val="edge"/>
          <c:yMode val="edge"/>
          <c:x val="0.37072683222289526"/>
          <c:y val="1.89274447949526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7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28223520365419"/>
          <c:y val="0.17034700315457413"/>
          <c:w val="0.8087615275707043"/>
          <c:h val="0.703470031545741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792193893922773E-2"/>
                  <c:y val="-0.1129622361873535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028161610258521E-2"/>
                  <c:y val="-0.1098076620548614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469373041218071E-2"/>
                  <c:y val="-0.1129622361873535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047226672816072E-2"/>
                  <c:y val="-0.1161168103198456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693457487466482E-2"/>
                  <c:y val="-0.1192713844523378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997802386854757E-2"/>
                  <c:y val="-0.1129622361873535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5644145366971617E-2"/>
                  <c:y val="-0.1161168103198456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4333095618887706E-2"/>
                  <c:y val="-0.1192713844523378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118445798269553E-2"/>
                  <c:y val="-0.125580532717322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830688797345891E-2"/>
                  <c:y val="-0.1161168103198456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613673978101299E-2"/>
                  <c:y val="-0.1098076620548614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3576245127693661E-2"/>
                  <c:y val="-0.1161168103198456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50" b="0" i="0" u="none" strike="noStrik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Oranları'!$E$28:$P$28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8143088"/>
        <c:axId val="231172016"/>
        <c:axId val="0"/>
      </c:bar3DChart>
      <c:catAx>
        <c:axId val="10814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17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172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İş Kazası Oranları</a:t>
                </a:r>
              </a:p>
            </c:rich>
          </c:tx>
          <c:layout>
            <c:manualLayout>
              <c:xMode val="edge"/>
              <c:yMode val="edge"/>
              <c:x val="2.3504273504273504E-2"/>
              <c:y val="0.53627760252365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814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Aylara Göre İş Kazası Ağırlık Oranları</a:t>
            </a:r>
          </a:p>
        </c:rich>
      </c:tx>
      <c:layout>
        <c:manualLayout>
          <c:xMode val="edge"/>
          <c:yMode val="edge"/>
          <c:x val="0.33411239482915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5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743001916048661"/>
          <c:y val="0.13025210084033614"/>
          <c:w val="0.78621540174560645"/>
          <c:h val="0.712184873949579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18227645781733E-2"/>
                  <c:y val="0.1099340523611018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75906748621909E-2"/>
                  <c:y val="0.1729592624451354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484060471375373E-2"/>
                  <c:y val="0.10573237168883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746414470555537E-2"/>
                  <c:y val="0.1099340523611018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00876846973559E-2"/>
                  <c:y val="0.1099340523611018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112369944369441E-2"/>
                  <c:y val="0.1036315313526985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171117387444293E-2"/>
                  <c:y val="0.1099340523611018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4646427735409741E-2"/>
                  <c:y val="0.17295926244513549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740556769143245E-2"/>
                  <c:y val="0.1015306910165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507585664663393E-2"/>
                  <c:y val="9.73290103442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6442962173850582E-2"/>
                  <c:y val="0.1015306910165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4705316173030638E-2"/>
                  <c:y val="0.1015306910165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900" b="0" i="0" u="none" strike="noStrike" baseline="0">
                      <a:solidFill>
                        <a:srgbClr val="FFCC00"/>
                      </a:solidFill>
                      <a:latin typeface="Arial Tur"/>
                      <a:ea typeface="Arial Tur"/>
                      <a:cs typeface="Arial Tur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FFCC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'Kaza Oranları'!$E$27:$P$27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'Kaza Oranları'!$E$29:$P$29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31160592"/>
        <c:axId val="231169296"/>
        <c:axId val="0"/>
      </c:bar3DChart>
      <c:catAx>
        <c:axId val="23116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4789756420634339"/>
              <c:y val="0.89495798319327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169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16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İş Kazası Ağırlık Oranları</a:t>
                </a:r>
              </a:p>
            </c:rich>
          </c:tx>
          <c:layout>
            <c:manualLayout>
              <c:xMode val="edge"/>
              <c:yMode val="edge"/>
              <c:x val="1.9859813084112148E-2"/>
              <c:y val="0.4663865546218487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16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İş Kazalarının Haftanın Günlerine Göre Dağılımı</a:t>
            </a:r>
          </a:p>
        </c:rich>
      </c:tx>
      <c:layout>
        <c:manualLayout>
          <c:xMode val="edge"/>
          <c:yMode val="edge"/>
          <c:x val="0.2524137931034483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2413793103441E-2"/>
          <c:y val="0.21003166944992507"/>
          <c:w val="0.88551724137931032"/>
          <c:h val="0.573668589691586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'Veri Girişi'!$U$3:$AA$3</c:f>
              <c:strCache>
                <c:ptCount val="7"/>
                <c:pt idx="0">
                  <c:v>Pazartesi</c:v>
                </c:pt>
                <c:pt idx="1">
                  <c:v>Salı</c:v>
                </c:pt>
                <c:pt idx="2">
                  <c:v>Çarşamba</c:v>
                </c:pt>
                <c:pt idx="3">
                  <c:v>Perşembe</c:v>
                </c:pt>
                <c:pt idx="4">
                  <c:v>Cuma</c:v>
                </c:pt>
                <c:pt idx="5">
                  <c:v>Cumartesi</c:v>
                </c:pt>
                <c:pt idx="6">
                  <c:v>Pazar</c:v>
                </c:pt>
              </c:strCache>
            </c:strRef>
          </c:cat>
          <c:val>
            <c:numRef>
              <c:f>'Veri Girişi'!$U$56:$AA$56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61680"/>
        <c:axId val="231162224"/>
      </c:barChart>
      <c:catAx>
        <c:axId val="23116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Aylar</a:t>
                </a:r>
              </a:p>
            </c:rich>
          </c:tx>
          <c:layout>
            <c:manualLayout>
              <c:xMode val="edge"/>
              <c:yMode val="edge"/>
              <c:x val="0.51310344827586207"/>
              <c:y val="0.88087905939657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162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162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Kaza Sayısı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37304141057602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16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13</xdr:col>
      <xdr:colOff>247650</xdr:colOff>
      <xdr:row>22</xdr:row>
      <xdr:rowOff>152400</xdr:rowOff>
    </xdr:to>
    <xdr:graphicFrame macro="">
      <xdr:nvGraphicFramePr>
        <xdr:cNvPr id="20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19</xdr:row>
      <xdr:rowOff>123825</xdr:rowOff>
    </xdr:to>
    <xdr:graphicFrame macro="">
      <xdr:nvGraphicFramePr>
        <xdr:cNvPr id="13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19</xdr:row>
      <xdr:rowOff>123825</xdr:rowOff>
    </xdr:to>
    <xdr:graphicFrame macro="">
      <xdr:nvGraphicFramePr>
        <xdr:cNvPr id="14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19</xdr:row>
      <xdr:rowOff>123825</xdr:rowOff>
    </xdr:to>
    <xdr:graphicFrame macro="">
      <xdr:nvGraphicFramePr>
        <xdr:cNvPr id="15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14</xdr:col>
      <xdr:colOff>495300</xdr:colOff>
      <xdr:row>19</xdr:row>
      <xdr:rowOff>104775</xdr:rowOff>
    </xdr:to>
    <xdr:graphicFrame macro="">
      <xdr:nvGraphicFramePr>
        <xdr:cNvPr id="16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581025</xdr:colOff>
      <xdr:row>22</xdr:row>
      <xdr:rowOff>133350</xdr:rowOff>
    </xdr:to>
    <xdr:graphicFrame macro="">
      <xdr:nvGraphicFramePr>
        <xdr:cNvPr id="3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114300</xdr:rowOff>
    </xdr:from>
    <xdr:to>
      <xdr:col>13</xdr:col>
      <xdr:colOff>47625</xdr:colOff>
      <xdr:row>23</xdr:row>
      <xdr:rowOff>85725</xdr:rowOff>
    </xdr:to>
    <xdr:graphicFrame macro="">
      <xdr:nvGraphicFramePr>
        <xdr:cNvPr id="4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19</xdr:row>
      <xdr:rowOff>123825</xdr:rowOff>
    </xdr:to>
    <xdr:graphicFrame macro="">
      <xdr:nvGraphicFramePr>
        <xdr:cNvPr id="6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12</xdr:col>
      <xdr:colOff>209550</xdr:colOff>
      <xdr:row>19</xdr:row>
      <xdr:rowOff>133350</xdr:rowOff>
    </xdr:to>
    <xdr:graphicFrame macro="">
      <xdr:nvGraphicFramePr>
        <xdr:cNvPr id="7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28</xdr:row>
      <xdr:rowOff>57150</xdr:rowOff>
    </xdr:to>
    <xdr:graphicFrame macro="">
      <xdr:nvGraphicFramePr>
        <xdr:cNvPr id="8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14</xdr:col>
      <xdr:colOff>504825</xdr:colOff>
      <xdr:row>19</xdr:row>
      <xdr:rowOff>85725</xdr:rowOff>
    </xdr:to>
    <xdr:graphicFrame macro="">
      <xdr:nvGraphicFramePr>
        <xdr:cNvPr id="9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28575</xdr:rowOff>
    </xdr:from>
    <xdr:to>
      <xdr:col>13</xdr:col>
      <xdr:colOff>371475</xdr:colOff>
      <xdr:row>29</xdr:row>
      <xdr:rowOff>28575</xdr:rowOff>
    </xdr:to>
    <xdr:graphicFrame macro="">
      <xdr:nvGraphicFramePr>
        <xdr:cNvPr id="10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200025</xdr:colOff>
      <xdr:row>19</xdr:row>
      <xdr:rowOff>123825</xdr:rowOff>
    </xdr:to>
    <xdr:graphicFrame macro="">
      <xdr:nvGraphicFramePr>
        <xdr:cNvPr id="12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C16"/>
  <sheetViews>
    <sheetView view="pageBreakPreview" zoomScale="150" zoomScaleNormal="100" workbookViewId="0">
      <selection activeCell="B2" sqref="B2"/>
    </sheetView>
  </sheetViews>
  <sheetFormatPr defaultRowHeight="12.75" x14ac:dyDescent="0.2"/>
  <cols>
    <col min="1" max="1" width="7.28515625" customWidth="1"/>
    <col min="2" max="2" width="10.5703125" style="79" bestFit="1" customWidth="1"/>
    <col min="3" max="3" width="49.5703125" customWidth="1"/>
  </cols>
  <sheetData>
    <row r="1" spans="1:3" s="80" customFormat="1" ht="22.5" customHeight="1" x14ac:dyDescent="0.2">
      <c r="A1" s="81" t="s">
        <v>143</v>
      </c>
      <c r="B1" s="82" t="s">
        <v>49</v>
      </c>
      <c r="C1" s="81" t="s">
        <v>144</v>
      </c>
    </row>
    <row r="2" spans="1:3" x14ac:dyDescent="0.2">
      <c r="A2" s="83">
        <v>1</v>
      </c>
      <c r="B2" s="84" t="s">
        <v>50</v>
      </c>
      <c r="C2" s="85" t="s">
        <v>61</v>
      </c>
    </row>
    <row r="3" spans="1:3" x14ac:dyDescent="0.2">
      <c r="A3" s="83">
        <v>2</v>
      </c>
      <c r="B3" s="84" t="s">
        <v>51</v>
      </c>
      <c r="C3" s="85" t="s">
        <v>60</v>
      </c>
    </row>
    <row r="4" spans="1:3" x14ac:dyDescent="0.2">
      <c r="A4" s="83">
        <v>3</v>
      </c>
      <c r="B4" s="84" t="s">
        <v>52</v>
      </c>
      <c r="C4" s="85" t="s">
        <v>63</v>
      </c>
    </row>
    <row r="5" spans="1:3" x14ac:dyDescent="0.2">
      <c r="A5" s="83">
        <v>4</v>
      </c>
      <c r="B5" s="84" t="s">
        <v>53</v>
      </c>
      <c r="C5" s="85" t="s">
        <v>115</v>
      </c>
    </row>
    <row r="6" spans="1:3" x14ac:dyDescent="0.2">
      <c r="A6" s="83">
        <v>5</v>
      </c>
      <c r="B6" s="84" t="s">
        <v>54</v>
      </c>
      <c r="C6" s="85" t="s">
        <v>64</v>
      </c>
    </row>
    <row r="7" spans="1:3" x14ac:dyDescent="0.2">
      <c r="A7" s="83">
        <v>6</v>
      </c>
      <c r="B7" s="84" t="s">
        <v>55</v>
      </c>
      <c r="C7" s="85" t="s">
        <v>62</v>
      </c>
    </row>
    <row r="8" spans="1:3" x14ac:dyDescent="0.2">
      <c r="A8" s="83">
        <v>7</v>
      </c>
      <c r="B8" s="84" t="s">
        <v>56</v>
      </c>
      <c r="C8" s="85" t="s">
        <v>65</v>
      </c>
    </row>
    <row r="9" spans="1:3" x14ac:dyDescent="0.2">
      <c r="A9" s="83">
        <v>8</v>
      </c>
      <c r="B9" s="84" t="s">
        <v>57</v>
      </c>
      <c r="C9" s="85" t="s">
        <v>66</v>
      </c>
    </row>
    <row r="10" spans="1:3" x14ac:dyDescent="0.2">
      <c r="A10" s="83">
        <v>9</v>
      </c>
      <c r="B10" s="84" t="s">
        <v>58</v>
      </c>
      <c r="C10" s="85" t="s">
        <v>68</v>
      </c>
    </row>
    <row r="11" spans="1:3" x14ac:dyDescent="0.2">
      <c r="A11" s="83">
        <v>10</v>
      </c>
      <c r="B11" s="84" t="s">
        <v>59</v>
      </c>
      <c r="C11" s="85" t="s">
        <v>67</v>
      </c>
    </row>
    <row r="12" spans="1:3" x14ac:dyDescent="0.2">
      <c r="A12" s="83">
        <v>11</v>
      </c>
      <c r="B12" s="84" t="s">
        <v>116</v>
      </c>
      <c r="C12" s="85" t="s">
        <v>120</v>
      </c>
    </row>
    <row r="13" spans="1:3" x14ac:dyDescent="0.2">
      <c r="A13" s="83">
        <v>12</v>
      </c>
      <c r="B13" s="84" t="s">
        <v>117</v>
      </c>
      <c r="C13" s="85" t="s">
        <v>121</v>
      </c>
    </row>
    <row r="14" spans="1:3" x14ac:dyDescent="0.2">
      <c r="A14" s="83">
        <v>13</v>
      </c>
      <c r="B14" s="84" t="s">
        <v>118</v>
      </c>
      <c r="C14" s="85" t="s">
        <v>122</v>
      </c>
    </row>
    <row r="15" spans="1:3" x14ac:dyDescent="0.2">
      <c r="A15" s="83">
        <v>14</v>
      </c>
      <c r="B15" s="84" t="s">
        <v>119</v>
      </c>
      <c r="C15" s="85" t="s">
        <v>123</v>
      </c>
    </row>
    <row r="16" spans="1:3" x14ac:dyDescent="0.2">
      <c r="A16" s="83">
        <v>15</v>
      </c>
      <c r="B16" s="84" t="s">
        <v>127</v>
      </c>
      <c r="C16" s="85" t="s">
        <v>128</v>
      </c>
    </row>
  </sheetData>
  <phoneticPr fontId="0" type="noConversion"/>
  <hyperlinks>
    <hyperlink ref="B2" location="'Veri Girişi'!A1" display="Kaza Verileri"/>
    <hyperlink ref="B3" location="'Kaza Oranları'!A1" display="Kaza Oranları"/>
    <hyperlink ref="B4" location="'Gra (1)'!A1" display="Gra (1)"/>
    <hyperlink ref="B5" location="'Gra (2)'!A1" display="Gra (2)"/>
    <hyperlink ref="B6" location="'Gra (3)'!A1" display="Gra (3)"/>
    <hyperlink ref="B7" location="'Gra (4)'!A1" display="Gra (4)"/>
    <hyperlink ref="B8" location="'Gra (5)'!A1" display="Gra (5)"/>
    <hyperlink ref="B9" location="'Gra (6)'!A1" display="Gra (6)"/>
    <hyperlink ref="B10" location="'Gra (7)'!A1" display="Gra (7)"/>
    <hyperlink ref="B11" location="'Gra (8)'!A1" display="Gra (8)"/>
    <hyperlink ref="B12" location="'Gra (9)'!A1" display="Gra (9)"/>
    <hyperlink ref="B13" location="'Gra (10)'!A1" display="Gra (10)"/>
    <hyperlink ref="B15" location="'Gra (12)'!A1" display="Gra (12)"/>
    <hyperlink ref="B14" location="'Gra (11)'!A1" display="Gra (11)"/>
    <hyperlink ref="B16" location="'Gra (13)'!A1" display="Gra (13)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1:D1"/>
  <sheetViews>
    <sheetView view="pageBreakPreview" zoomScaleNormal="100" workbookViewId="0">
      <selection activeCell="Q6" sqref="Q6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1:D1"/>
  <sheetViews>
    <sheetView view="pageBreakPreview" zoomScaleNormal="100" workbookViewId="0">
      <selection activeCell="N8" sqref="N8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B1:D1"/>
  <sheetViews>
    <sheetView view="pageBreakPreview" zoomScaleNormal="100" workbookViewId="0">
      <selection activeCell="B1" sqref="B1:D1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B1:O1"/>
  <sheetViews>
    <sheetView view="pageBreakPreview" zoomScaleNormal="100" workbookViewId="0">
      <selection activeCell="O1" sqref="O1"/>
    </sheetView>
  </sheetViews>
  <sheetFormatPr defaultRowHeight="12.75" x14ac:dyDescent="0.2"/>
  <cols>
    <col min="3" max="3" width="53.5703125" customWidth="1"/>
    <col min="4" max="4" width="16" customWidth="1"/>
  </cols>
  <sheetData>
    <row r="1" spans="2:15" ht="19.5" customHeight="1" x14ac:dyDescent="0.25">
      <c r="B1" s="139"/>
      <c r="C1" s="139"/>
      <c r="D1" s="139"/>
      <c r="O1" s="78"/>
    </row>
  </sheetData>
  <mergeCells count="1">
    <mergeCell ref="B1:D1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D56"/>
  <sheetViews>
    <sheetView view="pageBreakPreview" zoomScale="75" zoomScaleNormal="75" workbookViewId="0">
      <selection activeCell="C3" sqref="C3"/>
    </sheetView>
  </sheetViews>
  <sheetFormatPr defaultRowHeight="12.75" x14ac:dyDescent="0.2"/>
  <cols>
    <col min="1" max="1" width="6.42578125" style="1" customWidth="1"/>
    <col min="2" max="2" width="16" style="1" customWidth="1"/>
    <col min="3" max="4" width="15" style="1" customWidth="1"/>
    <col min="5" max="28" width="4.85546875" style="1" customWidth="1"/>
    <col min="29" max="39" width="5" style="1" customWidth="1"/>
    <col min="40" max="42" width="4.85546875" style="1" customWidth="1"/>
    <col min="43" max="64" width="3.5703125" style="1" customWidth="1"/>
    <col min="65" max="76" width="4.85546875" style="1" customWidth="1"/>
    <col min="77" max="79" width="10.140625" style="1" customWidth="1"/>
    <col min="80" max="81" width="13.5703125" style="1" customWidth="1"/>
    <col min="82" max="82" width="11.42578125" style="1" bestFit="1" customWidth="1"/>
    <col min="83" max="89" width="4" style="1" customWidth="1"/>
    <col min="90" max="90" width="9" style="1" customWidth="1"/>
    <col min="91" max="101" width="4" style="1" customWidth="1"/>
    <col min="102" max="102" width="9" style="1" customWidth="1"/>
    <col min="103" max="113" width="4" style="1" customWidth="1"/>
    <col min="114" max="114" width="9" style="1" customWidth="1"/>
    <col min="115" max="125" width="4" style="1" customWidth="1"/>
    <col min="126" max="126" width="9" style="1" customWidth="1"/>
    <col min="127" max="137" width="4" style="1" customWidth="1"/>
    <col min="138" max="138" width="9" style="1" customWidth="1"/>
    <col min="139" max="149" width="4" style="1" customWidth="1"/>
    <col min="150" max="150" width="9" style="1" customWidth="1"/>
    <col min="151" max="161" width="4" style="1" customWidth="1"/>
    <col min="162" max="162" width="9" style="1" customWidth="1"/>
    <col min="163" max="173" width="4" style="1" customWidth="1"/>
    <col min="174" max="174" width="9" style="1" customWidth="1"/>
    <col min="175" max="185" width="4" style="1" customWidth="1"/>
    <col min="186" max="186" width="9" style="1" customWidth="1"/>
    <col min="187" max="16384" width="9.140625" style="1"/>
  </cols>
  <sheetData>
    <row r="1" spans="1:82" ht="41.25" customHeight="1" x14ac:dyDescent="0.2">
      <c r="A1" s="86" t="s">
        <v>142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</row>
    <row r="2" spans="1:82" s="58" customFormat="1" ht="28.5" customHeight="1" x14ac:dyDescent="0.2">
      <c r="A2" s="116" t="s">
        <v>114</v>
      </c>
      <c r="B2" s="117"/>
      <c r="C2" s="117"/>
      <c r="D2" s="118"/>
      <c r="E2" s="98" t="s">
        <v>72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04" t="s">
        <v>131</v>
      </c>
      <c r="R2" s="105"/>
      <c r="S2" s="105"/>
      <c r="T2" s="106"/>
      <c r="U2" s="101" t="s">
        <v>73</v>
      </c>
      <c r="V2" s="102"/>
      <c r="W2" s="102"/>
      <c r="X2" s="102"/>
      <c r="Y2" s="102"/>
      <c r="Z2" s="102"/>
      <c r="AA2" s="103"/>
      <c r="AB2" s="107" t="s">
        <v>130</v>
      </c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9"/>
      <c r="AN2" s="95" t="s">
        <v>74</v>
      </c>
      <c r="AO2" s="96"/>
      <c r="AP2" s="97"/>
      <c r="AQ2" s="89" t="s">
        <v>35</v>
      </c>
      <c r="AR2" s="90"/>
      <c r="AS2" s="90"/>
      <c r="AT2" s="90"/>
      <c r="AU2" s="90"/>
      <c r="AV2" s="90"/>
      <c r="AW2" s="91"/>
      <c r="AX2" s="92" t="s">
        <v>36</v>
      </c>
      <c r="AY2" s="93"/>
      <c r="AZ2" s="93"/>
      <c r="BA2" s="94"/>
      <c r="BB2" s="110" t="s">
        <v>137</v>
      </c>
      <c r="BC2" s="111"/>
      <c r="BD2" s="111"/>
      <c r="BE2" s="111"/>
      <c r="BF2" s="111"/>
      <c r="BG2" s="111"/>
      <c r="BH2" s="111"/>
      <c r="BI2" s="111"/>
      <c r="BJ2" s="111"/>
      <c r="BK2" s="111"/>
      <c r="BL2" s="112"/>
      <c r="BM2" s="113" t="s">
        <v>129</v>
      </c>
      <c r="BN2" s="114"/>
      <c r="BO2" s="114"/>
      <c r="BP2" s="114"/>
      <c r="BQ2" s="115"/>
      <c r="BR2" s="116" t="s">
        <v>87</v>
      </c>
      <c r="BS2" s="117"/>
      <c r="BT2" s="117"/>
      <c r="BU2" s="117"/>
      <c r="BV2" s="117"/>
      <c r="BW2" s="117"/>
      <c r="BX2" s="118"/>
      <c r="BY2" s="92" t="s">
        <v>76</v>
      </c>
      <c r="BZ2" s="93"/>
      <c r="CA2" s="94"/>
      <c r="CB2" s="98" t="s">
        <v>84</v>
      </c>
      <c r="CC2" s="99"/>
      <c r="CD2" s="100"/>
    </row>
    <row r="3" spans="1:82" s="2" customFormat="1" ht="137.25" customHeight="1" x14ac:dyDescent="0.2">
      <c r="A3" s="76" t="s">
        <v>44</v>
      </c>
      <c r="B3" s="77" t="s">
        <v>70</v>
      </c>
      <c r="C3" s="77" t="s">
        <v>71</v>
      </c>
      <c r="D3" s="77" t="s">
        <v>75</v>
      </c>
      <c r="E3" s="66" t="s">
        <v>13</v>
      </c>
      <c r="F3" s="66" t="s">
        <v>14</v>
      </c>
      <c r="G3" s="66" t="s">
        <v>15</v>
      </c>
      <c r="H3" s="66" t="s">
        <v>16</v>
      </c>
      <c r="I3" s="66" t="s">
        <v>17</v>
      </c>
      <c r="J3" s="66" t="s">
        <v>18</v>
      </c>
      <c r="K3" s="66" t="s">
        <v>19</v>
      </c>
      <c r="L3" s="66" t="s">
        <v>20</v>
      </c>
      <c r="M3" s="66" t="s">
        <v>21</v>
      </c>
      <c r="N3" s="66" t="s">
        <v>22</v>
      </c>
      <c r="O3" s="66" t="s">
        <v>23</v>
      </c>
      <c r="P3" s="66" t="s">
        <v>24</v>
      </c>
      <c r="Q3" s="67" t="s">
        <v>132</v>
      </c>
      <c r="R3" s="67" t="s">
        <v>133</v>
      </c>
      <c r="S3" s="67" t="s">
        <v>134</v>
      </c>
      <c r="T3" s="67" t="s">
        <v>135</v>
      </c>
      <c r="U3" s="68" t="s">
        <v>96</v>
      </c>
      <c r="V3" s="68" t="s">
        <v>97</v>
      </c>
      <c r="W3" s="68" t="s">
        <v>98</v>
      </c>
      <c r="X3" s="68" t="s">
        <v>99</v>
      </c>
      <c r="Y3" s="68" t="s">
        <v>100</v>
      </c>
      <c r="Z3" s="68" t="s">
        <v>101</v>
      </c>
      <c r="AA3" s="68" t="s">
        <v>102</v>
      </c>
      <c r="AB3" s="69" t="s">
        <v>103</v>
      </c>
      <c r="AC3" s="69" t="s">
        <v>104</v>
      </c>
      <c r="AD3" s="69" t="s">
        <v>105</v>
      </c>
      <c r="AE3" s="69" t="s">
        <v>106</v>
      </c>
      <c r="AF3" s="69" t="s">
        <v>107</v>
      </c>
      <c r="AG3" s="69" t="s">
        <v>108</v>
      </c>
      <c r="AH3" s="69" t="s">
        <v>109</v>
      </c>
      <c r="AI3" s="69" t="s">
        <v>110</v>
      </c>
      <c r="AJ3" s="69" t="s">
        <v>138</v>
      </c>
      <c r="AK3" s="69" t="s">
        <v>139</v>
      </c>
      <c r="AL3" s="69" t="s">
        <v>140</v>
      </c>
      <c r="AM3" s="69" t="s">
        <v>141</v>
      </c>
      <c r="AN3" s="70" t="s">
        <v>111</v>
      </c>
      <c r="AO3" s="70" t="s">
        <v>112</v>
      </c>
      <c r="AP3" s="70" t="s">
        <v>113</v>
      </c>
      <c r="AQ3" s="71" t="s">
        <v>38</v>
      </c>
      <c r="AR3" s="71" t="s">
        <v>39</v>
      </c>
      <c r="AS3" s="71" t="s">
        <v>40</v>
      </c>
      <c r="AT3" s="71" t="s">
        <v>41</v>
      </c>
      <c r="AU3" s="71" t="s">
        <v>42</v>
      </c>
      <c r="AV3" s="71" t="s">
        <v>43</v>
      </c>
      <c r="AW3" s="71" t="s">
        <v>45</v>
      </c>
      <c r="AX3" s="72" t="s">
        <v>46</v>
      </c>
      <c r="AY3" s="72" t="s">
        <v>47</v>
      </c>
      <c r="AZ3" s="72" t="s">
        <v>48</v>
      </c>
      <c r="BA3" s="72" t="s">
        <v>37</v>
      </c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4" t="s">
        <v>79</v>
      </c>
      <c r="BN3" s="74" t="s">
        <v>80</v>
      </c>
      <c r="BO3" s="74" t="s">
        <v>81</v>
      </c>
      <c r="BP3" s="74" t="s">
        <v>82</v>
      </c>
      <c r="BQ3" s="74" t="s">
        <v>83</v>
      </c>
      <c r="BR3" s="75" t="s">
        <v>88</v>
      </c>
      <c r="BS3" s="75" t="s">
        <v>89</v>
      </c>
      <c r="BT3" s="75" t="s">
        <v>90</v>
      </c>
      <c r="BU3" s="75" t="s">
        <v>91</v>
      </c>
      <c r="BV3" s="75" t="s">
        <v>92</v>
      </c>
      <c r="BW3" s="75" t="s">
        <v>93</v>
      </c>
      <c r="BX3" s="75" t="s">
        <v>94</v>
      </c>
      <c r="BY3" s="72" t="s">
        <v>77</v>
      </c>
      <c r="BZ3" s="72" t="s">
        <v>78</v>
      </c>
      <c r="CA3" s="72" t="s">
        <v>136</v>
      </c>
      <c r="CB3" s="66" t="s">
        <v>85</v>
      </c>
      <c r="CC3" s="66" t="s">
        <v>86</v>
      </c>
      <c r="CD3" s="66" t="s">
        <v>95</v>
      </c>
    </row>
    <row r="4" spans="1:82" s="48" customFormat="1" x14ac:dyDescent="0.2">
      <c r="A4" s="41">
        <v>1</v>
      </c>
      <c r="B4" s="45"/>
      <c r="C4" s="45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51"/>
      <c r="BZ4" s="51"/>
      <c r="CA4" s="51"/>
      <c r="CB4" s="59"/>
      <c r="CC4" s="59"/>
      <c r="CD4" s="60">
        <f t="shared" ref="CD4:CD20" si="0">CC4-CB4</f>
        <v>0</v>
      </c>
    </row>
    <row r="5" spans="1:82" s="48" customFormat="1" x14ac:dyDescent="0.2">
      <c r="A5" s="40">
        <v>2</v>
      </c>
      <c r="B5" s="44"/>
      <c r="C5" s="4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9"/>
      <c r="BZ5" s="49"/>
      <c r="CA5" s="49"/>
      <c r="CB5" s="54"/>
      <c r="CC5" s="54"/>
      <c r="CD5" s="50">
        <f t="shared" si="0"/>
        <v>0</v>
      </c>
    </row>
    <row r="6" spans="1:82" s="48" customFormat="1" x14ac:dyDescent="0.2">
      <c r="A6" s="41">
        <v>3</v>
      </c>
      <c r="B6" s="45"/>
      <c r="C6" s="45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51"/>
      <c r="BZ6" s="51"/>
      <c r="CA6" s="51"/>
      <c r="CB6" s="59"/>
      <c r="CC6" s="59"/>
      <c r="CD6" s="52">
        <f t="shared" si="0"/>
        <v>0</v>
      </c>
    </row>
    <row r="7" spans="1:82" s="48" customFormat="1" x14ac:dyDescent="0.2">
      <c r="A7" s="40">
        <v>4</v>
      </c>
      <c r="B7" s="44"/>
      <c r="C7" s="4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9"/>
      <c r="BZ7" s="49"/>
      <c r="CA7" s="49"/>
      <c r="CB7" s="54"/>
      <c r="CC7" s="54"/>
      <c r="CD7" s="50">
        <f t="shared" si="0"/>
        <v>0</v>
      </c>
    </row>
    <row r="8" spans="1:82" s="48" customFormat="1" x14ac:dyDescent="0.2">
      <c r="A8" s="41">
        <v>5</v>
      </c>
      <c r="B8" s="45"/>
      <c r="C8" s="4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51"/>
      <c r="BZ8" s="51"/>
      <c r="CA8" s="51"/>
      <c r="CB8" s="59"/>
      <c r="CC8" s="59"/>
      <c r="CD8" s="52">
        <f t="shared" si="0"/>
        <v>0</v>
      </c>
    </row>
    <row r="9" spans="1:82" s="48" customFormat="1" x14ac:dyDescent="0.2">
      <c r="A9" s="40">
        <v>6</v>
      </c>
      <c r="B9" s="44"/>
      <c r="C9" s="4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9"/>
      <c r="BZ9" s="49"/>
      <c r="CA9" s="49"/>
      <c r="CB9" s="54"/>
      <c r="CC9" s="54"/>
      <c r="CD9" s="50">
        <f t="shared" si="0"/>
        <v>0</v>
      </c>
    </row>
    <row r="10" spans="1:82" s="48" customFormat="1" x14ac:dyDescent="0.2">
      <c r="A10" s="41">
        <v>7</v>
      </c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51"/>
      <c r="BZ10" s="51"/>
      <c r="CA10" s="51"/>
      <c r="CB10" s="59"/>
      <c r="CC10" s="59"/>
      <c r="CD10" s="52">
        <f t="shared" si="0"/>
        <v>0</v>
      </c>
    </row>
    <row r="11" spans="1:82" s="48" customFormat="1" x14ac:dyDescent="0.2">
      <c r="A11" s="40">
        <v>8</v>
      </c>
      <c r="B11" s="44"/>
      <c r="C11" s="4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9"/>
      <c r="BZ11" s="49"/>
      <c r="CA11" s="49"/>
      <c r="CB11" s="54"/>
      <c r="CC11" s="54"/>
      <c r="CD11" s="50">
        <f t="shared" si="0"/>
        <v>0</v>
      </c>
    </row>
    <row r="12" spans="1:82" s="48" customFormat="1" x14ac:dyDescent="0.2">
      <c r="A12" s="41">
        <v>9</v>
      </c>
      <c r="B12" s="45"/>
      <c r="C12" s="45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1"/>
      <c r="BZ12" s="51"/>
      <c r="CA12" s="51"/>
      <c r="CB12" s="59"/>
      <c r="CC12" s="59"/>
      <c r="CD12" s="52">
        <f t="shared" si="0"/>
        <v>0</v>
      </c>
    </row>
    <row r="13" spans="1:82" s="48" customFormat="1" x14ac:dyDescent="0.2">
      <c r="A13" s="40">
        <v>10</v>
      </c>
      <c r="B13" s="44"/>
      <c r="C13" s="4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9"/>
      <c r="BZ13" s="49"/>
      <c r="CA13" s="49"/>
      <c r="CB13" s="54"/>
      <c r="CC13" s="54"/>
      <c r="CD13" s="50">
        <f t="shared" si="0"/>
        <v>0</v>
      </c>
    </row>
    <row r="14" spans="1:82" s="48" customFormat="1" x14ac:dyDescent="0.2">
      <c r="A14" s="41">
        <v>11</v>
      </c>
      <c r="B14" s="45"/>
      <c r="C14" s="45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51"/>
      <c r="BZ14" s="51"/>
      <c r="CA14" s="51"/>
      <c r="CB14" s="59"/>
      <c r="CC14" s="59"/>
      <c r="CD14" s="52">
        <f t="shared" si="0"/>
        <v>0</v>
      </c>
    </row>
    <row r="15" spans="1:82" s="48" customFormat="1" x14ac:dyDescent="0.2">
      <c r="A15" s="40">
        <v>12</v>
      </c>
      <c r="B15" s="44"/>
      <c r="C15" s="4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9"/>
      <c r="BZ15" s="49"/>
      <c r="CA15" s="49"/>
      <c r="CB15" s="54"/>
      <c r="CC15" s="54"/>
      <c r="CD15" s="50">
        <f t="shared" si="0"/>
        <v>0</v>
      </c>
    </row>
    <row r="16" spans="1:82" s="48" customFormat="1" x14ac:dyDescent="0.2">
      <c r="A16" s="41">
        <v>13</v>
      </c>
      <c r="B16" s="45"/>
      <c r="C16" s="45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51"/>
      <c r="BZ16" s="51"/>
      <c r="CA16" s="51"/>
      <c r="CB16" s="59"/>
      <c r="CC16" s="59"/>
      <c r="CD16" s="52">
        <f t="shared" si="0"/>
        <v>0</v>
      </c>
    </row>
    <row r="17" spans="1:82" s="48" customFormat="1" x14ac:dyDescent="0.2">
      <c r="A17" s="40">
        <v>14</v>
      </c>
      <c r="B17" s="44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9"/>
      <c r="BZ17" s="49"/>
      <c r="CA17" s="49"/>
      <c r="CB17" s="54"/>
      <c r="CC17" s="54"/>
      <c r="CD17" s="50">
        <f t="shared" si="0"/>
        <v>0</v>
      </c>
    </row>
    <row r="18" spans="1:82" s="48" customFormat="1" x14ac:dyDescent="0.2">
      <c r="A18" s="41">
        <v>15</v>
      </c>
      <c r="B18" s="45"/>
      <c r="C18" s="4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51"/>
      <c r="BZ18" s="51"/>
      <c r="CA18" s="51"/>
      <c r="CB18" s="59"/>
      <c r="CC18" s="59"/>
      <c r="CD18" s="52">
        <f t="shared" si="0"/>
        <v>0</v>
      </c>
    </row>
    <row r="19" spans="1:82" s="48" customFormat="1" x14ac:dyDescent="0.2">
      <c r="A19" s="40">
        <v>16</v>
      </c>
      <c r="B19" s="44"/>
      <c r="C19" s="44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9"/>
      <c r="BZ19" s="49"/>
      <c r="CA19" s="49"/>
      <c r="CB19" s="54"/>
      <c r="CC19" s="54"/>
      <c r="CD19" s="50">
        <f t="shared" si="0"/>
        <v>0</v>
      </c>
    </row>
    <row r="20" spans="1:82" s="48" customFormat="1" x14ac:dyDescent="0.2">
      <c r="A20" s="41">
        <v>17</v>
      </c>
      <c r="B20" s="45"/>
      <c r="C20" s="4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51"/>
      <c r="BZ20" s="51"/>
      <c r="CA20" s="51"/>
      <c r="CB20" s="59"/>
      <c r="CC20" s="59"/>
      <c r="CD20" s="52">
        <f t="shared" si="0"/>
        <v>0</v>
      </c>
    </row>
    <row r="21" spans="1:82" s="48" customFormat="1" x14ac:dyDescent="0.2">
      <c r="A21" s="40">
        <v>18</v>
      </c>
      <c r="B21" s="44"/>
      <c r="C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9"/>
      <c r="BZ21" s="49"/>
      <c r="CA21" s="49"/>
      <c r="CB21" s="54"/>
      <c r="CC21" s="54"/>
      <c r="CD21" s="50">
        <f t="shared" ref="CD21:CD37" si="1">CC21-CB21</f>
        <v>0</v>
      </c>
    </row>
    <row r="22" spans="1:82" s="48" customFormat="1" x14ac:dyDescent="0.2">
      <c r="A22" s="41">
        <v>19</v>
      </c>
      <c r="B22" s="45"/>
      <c r="C22" s="45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51"/>
      <c r="BZ22" s="51"/>
      <c r="CA22" s="51"/>
      <c r="CB22" s="59"/>
      <c r="CC22" s="59"/>
      <c r="CD22" s="52">
        <f t="shared" si="1"/>
        <v>0</v>
      </c>
    </row>
    <row r="23" spans="1:82" s="48" customFormat="1" x14ac:dyDescent="0.2">
      <c r="A23" s="40">
        <v>20</v>
      </c>
      <c r="B23" s="44"/>
      <c r="C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9"/>
      <c r="BZ23" s="49"/>
      <c r="CA23" s="49"/>
      <c r="CB23" s="54"/>
      <c r="CC23" s="54"/>
      <c r="CD23" s="50">
        <f t="shared" si="1"/>
        <v>0</v>
      </c>
    </row>
    <row r="24" spans="1:82" s="48" customFormat="1" x14ac:dyDescent="0.2">
      <c r="A24" s="41">
        <v>21</v>
      </c>
      <c r="B24" s="45"/>
      <c r="C24" s="4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51"/>
      <c r="BZ24" s="51"/>
      <c r="CA24" s="51"/>
      <c r="CB24" s="59"/>
      <c r="CC24" s="59"/>
      <c r="CD24" s="52">
        <f t="shared" si="1"/>
        <v>0</v>
      </c>
    </row>
    <row r="25" spans="1:82" s="48" customFormat="1" x14ac:dyDescent="0.2">
      <c r="A25" s="40">
        <v>22</v>
      </c>
      <c r="B25" s="44"/>
      <c r="C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9"/>
      <c r="BZ25" s="49"/>
      <c r="CA25" s="49"/>
      <c r="CB25" s="54"/>
      <c r="CC25" s="54"/>
      <c r="CD25" s="50">
        <f t="shared" si="1"/>
        <v>0</v>
      </c>
    </row>
    <row r="26" spans="1:82" s="48" customFormat="1" x14ac:dyDescent="0.2">
      <c r="A26" s="41">
        <v>23</v>
      </c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51"/>
      <c r="BZ26" s="51"/>
      <c r="CA26" s="51"/>
      <c r="CB26" s="59"/>
      <c r="CC26" s="59"/>
      <c r="CD26" s="52">
        <f t="shared" si="1"/>
        <v>0</v>
      </c>
    </row>
    <row r="27" spans="1:82" s="48" customFormat="1" x14ac:dyDescent="0.2">
      <c r="A27" s="40">
        <v>24</v>
      </c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9"/>
      <c r="BZ27" s="49"/>
      <c r="CA27" s="49"/>
      <c r="CB27" s="54"/>
      <c r="CC27" s="54"/>
      <c r="CD27" s="50">
        <f t="shared" si="1"/>
        <v>0</v>
      </c>
    </row>
    <row r="28" spans="1:82" s="48" customFormat="1" x14ac:dyDescent="0.2">
      <c r="A28" s="41">
        <v>25</v>
      </c>
      <c r="B28" s="45"/>
      <c r="C28" s="4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51"/>
      <c r="BZ28" s="51"/>
      <c r="CA28" s="51"/>
      <c r="CB28" s="59"/>
      <c r="CC28" s="59"/>
      <c r="CD28" s="52">
        <f t="shared" si="1"/>
        <v>0</v>
      </c>
    </row>
    <row r="29" spans="1:82" s="48" customFormat="1" x14ac:dyDescent="0.2">
      <c r="A29" s="40">
        <v>26</v>
      </c>
      <c r="B29" s="44"/>
      <c r="C29" s="4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9"/>
      <c r="BZ29" s="49"/>
      <c r="CA29" s="49"/>
      <c r="CB29" s="54"/>
      <c r="CC29" s="54"/>
      <c r="CD29" s="50">
        <f t="shared" si="1"/>
        <v>0</v>
      </c>
    </row>
    <row r="30" spans="1:82" s="48" customFormat="1" x14ac:dyDescent="0.2">
      <c r="A30" s="41">
        <v>27</v>
      </c>
      <c r="B30" s="45"/>
      <c r="C30" s="4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51"/>
      <c r="BZ30" s="51"/>
      <c r="CA30" s="51"/>
      <c r="CB30" s="59"/>
      <c r="CC30" s="59"/>
      <c r="CD30" s="52">
        <f t="shared" si="1"/>
        <v>0</v>
      </c>
    </row>
    <row r="31" spans="1:82" s="48" customFormat="1" x14ac:dyDescent="0.2">
      <c r="A31" s="40">
        <v>28</v>
      </c>
      <c r="B31" s="44"/>
      <c r="C31" s="4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9"/>
      <c r="BZ31" s="49"/>
      <c r="CA31" s="49"/>
      <c r="CB31" s="54"/>
      <c r="CC31" s="54"/>
      <c r="CD31" s="50">
        <f t="shared" si="1"/>
        <v>0</v>
      </c>
    </row>
    <row r="32" spans="1:82" s="48" customFormat="1" x14ac:dyDescent="0.2">
      <c r="A32" s="41">
        <v>29</v>
      </c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51"/>
      <c r="BZ32" s="51"/>
      <c r="CA32" s="51"/>
      <c r="CB32" s="59"/>
      <c r="CC32" s="59"/>
      <c r="CD32" s="52">
        <f t="shared" si="1"/>
        <v>0</v>
      </c>
    </row>
    <row r="33" spans="1:82" s="48" customFormat="1" x14ac:dyDescent="0.2">
      <c r="A33" s="40">
        <v>30</v>
      </c>
      <c r="B33" s="44"/>
      <c r="C33" s="4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9"/>
      <c r="BZ33" s="49"/>
      <c r="CA33" s="49"/>
      <c r="CB33" s="54"/>
      <c r="CC33" s="54"/>
      <c r="CD33" s="50">
        <f>CC33-CB33</f>
        <v>0</v>
      </c>
    </row>
    <row r="34" spans="1:82" s="48" customFormat="1" x14ac:dyDescent="0.2">
      <c r="A34" s="41">
        <v>31</v>
      </c>
      <c r="B34" s="45"/>
      <c r="C34" s="45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51"/>
      <c r="BZ34" s="51"/>
      <c r="CA34" s="51"/>
      <c r="CB34" s="59"/>
      <c r="CC34" s="59"/>
      <c r="CD34" s="52">
        <f>CC34-CB34</f>
        <v>0</v>
      </c>
    </row>
    <row r="35" spans="1:82" s="48" customFormat="1" x14ac:dyDescent="0.2">
      <c r="A35" s="40">
        <v>32</v>
      </c>
      <c r="B35" s="44"/>
      <c r="C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9"/>
      <c r="BZ35" s="49"/>
      <c r="CA35" s="49"/>
      <c r="CB35" s="54"/>
      <c r="CC35" s="54"/>
      <c r="CD35" s="50"/>
    </row>
    <row r="36" spans="1:82" s="48" customFormat="1" x14ac:dyDescent="0.2">
      <c r="A36" s="41">
        <v>33</v>
      </c>
      <c r="B36" s="45"/>
      <c r="C36" s="45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51"/>
      <c r="BZ36" s="51"/>
      <c r="CA36" s="51"/>
      <c r="CB36" s="59"/>
      <c r="CC36" s="59"/>
      <c r="CD36" s="52">
        <f>CC36-CB36</f>
        <v>0</v>
      </c>
    </row>
    <row r="37" spans="1:82" s="48" customFormat="1" x14ac:dyDescent="0.2">
      <c r="A37" s="40">
        <v>34</v>
      </c>
      <c r="B37" s="44"/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9"/>
      <c r="BZ37" s="49"/>
      <c r="CA37" s="49"/>
      <c r="CB37" s="54"/>
      <c r="CC37" s="54"/>
      <c r="CD37" s="50">
        <f t="shared" si="1"/>
        <v>0</v>
      </c>
    </row>
    <row r="38" spans="1:82" s="48" customFormat="1" x14ac:dyDescent="0.2">
      <c r="A38" s="41">
        <v>35</v>
      </c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51"/>
      <c r="BZ38" s="51"/>
      <c r="CA38" s="51"/>
      <c r="CB38" s="59"/>
      <c r="CC38" s="59"/>
      <c r="CD38" s="52">
        <f t="shared" ref="CD38:CD54" si="2">CC38-CB38</f>
        <v>0</v>
      </c>
    </row>
    <row r="39" spans="1:82" s="48" customFormat="1" x14ac:dyDescent="0.2">
      <c r="A39" s="40">
        <v>36</v>
      </c>
      <c r="B39" s="44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9"/>
      <c r="BZ39" s="49"/>
      <c r="CA39" s="49"/>
      <c r="CB39" s="54"/>
      <c r="CC39" s="54"/>
      <c r="CD39" s="50">
        <f t="shared" si="2"/>
        <v>0</v>
      </c>
    </row>
    <row r="40" spans="1:82" s="48" customFormat="1" x14ac:dyDescent="0.2">
      <c r="A40" s="41">
        <v>37</v>
      </c>
      <c r="B40" s="45"/>
      <c r="C40" s="45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51"/>
      <c r="BZ40" s="51"/>
      <c r="CA40" s="51"/>
      <c r="CB40" s="59"/>
      <c r="CC40" s="59"/>
      <c r="CD40" s="52">
        <f t="shared" si="2"/>
        <v>0</v>
      </c>
    </row>
    <row r="41" spans="1:82" s="48" customFormat="1" x14ac:dyDescent="0.2">
      <c r="A41" s="40">
        <v>38</v>
      </c>
      <c r="B41" s="44"/>
      <c r="C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9"/>
      <c r="BZ41" s="49"/>
      <c r="CA41" s="49"/>
      <c r="CB41" s="54"/>
      <c r="CC41" s="54"/>
      <c r="CD41" s="50">
        <f t="shared" si="2"/>
        <v>0</v>
      </c>
    </row>
    <row r="42" spans="1:82" s="48" customFormat="1" x14ac:dyDescent="0.2">
      <c r="A42" s="41">
        <v>39</v>
      </c>
      <c r="B42" s="45"/>
      <c r="C42" s="4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51"/>
      <c r="BZ42" s="51"/>
      <c r="CA42" s="51"/>
      <c r="CB42" s="59"/>
      <c r="CC42" s="59"/>
      <c r="CD42" s="52">
        <f t="shared" si="2"/>
        <v>0</v>
      </c>
    </row>
    <row r="43" spans="1:82" s="48" customFormat="1" x14ac:dyDescent="0.2">
      <c r="A43" s="40">
        <v>40</v>
      </c>
      <c r="B43" s="44"/>
      <c r="C43" s="4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9"/>
      <c r="BZ43" s="49"/>
      <c r="CA43" s="49"/>
      <c r="CB43" s="54"/>
      <c r="CC43" s="54"/>
      <c r="CD43" s="50">
        <f t="shared" si="2"/>
        <v>0</v>
      </c>
    </row>
    <row r="44" spans="1:82" s="48" customFormat="1" x14ac:dyDescent="0.2">
      <c r="A44" s="41">
        <v>41</v>
      </c>
      <c r="B44" s="45"/>
      <c r="C44" s="4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51"/>
      <c r="BZ44" s="51"/>
      <c r="CA44" s="51"/>
      <c r="CB44" s="59"/>
      <c r="CC44" s="59"/>
      <c r="CD44" s="60">
        <f t="shared" si="2"/>
        <v>0</v>
      </c>
    </row>
    <row r="45" spans="1:82" s="48" customFormat="1" x14ac:dyDescent="0.2">
      <c r="A45" s="40">
        <v>42</v>
      </c>
      <c r="B45" s="44"/>
      <c r="C45" s="4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9"/>
      <c r="BZ45" s="49"/>
      <c r="CA45" s="49"/>
      <c r="CB45" s="54"/>
      <c r="CC45" s="54"/>
      <c r="CD45" s="50">
        <f t="shared" si="2"/>
        <v>0</v>
      </c>
    </row>
    <row r="46" spans="1:82" s="48" customFormat="1" x14ac:dyDescent="0.2">
      <c r="A46" s="61">
        <v>43</v>
      </c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4"/>
      <c r="BZ46" s="64"/>
      <c r="CA46" s="64"/>
      <c r="CB46" s="59"/>
      <c r="CC46" s="59"/>
      <c r="CD46" s="60">
        <f t="shared" si="2"/>
        <v>0</v>
      </c>
    </row>
    <row r="47" spans="1:82" s="48" customFormat="1" x14ac:dyDescent="0.2">
      <c r="A47" s="40">
        <v>44</v>
      </c>
      <c r="B47" s="44"/>
      <c r="C47" s="4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9"/>
      <c r="BZ47" s="49"/>
      <c r="CA47" s="49"/>
      <c r="CB47" s="54"/>
      <c r="CC47" s="54"/>
      <c r="CD47" s="50">
        <f t="shared" si="2"/>
        <v>0</v>
      </c>
    </row>
    <row r="48" spans="1:82" s="48" customFormat="1" x14ac:dyDescent="0.2">
      <c r="A48" s="61">
        <v>45</v>
      </c>
      <c r="B48" s="62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4"/>
      <c r="BZ48" s="64"/>
      <c r="CA48" s="64"/>
      <c r="CB48" s="59"/>
      <c r="CC48" s="59"/>
      <c r="CD48" s="60">
        <f t="shared" si="2"/>
        <v>0</v>
      </c>
    </row>
    <row r="49" spans="1:82" s="48" customFormat="1" x14ac:dyDescent="0.2">
      <c r="A49" s="40">
        <v>46</v>
      </c>
      <c r="B49" s="44"/>
      <c r="C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9"/>
      <c r="BZ49" s="49"/>
      <c r="CA49" s="49"/>
      <c r="CB49" s="54"/>
      <c r="CC49" s="54"/>
      <c r="CD49" s="50">
        <f t="shared" si="2"/>
        <v>0</v>
      </c>
    </row>
    <row r="50" spans="1:82" s="48" customFormat="1" x14ac:dyDescent="0.2">
      <c r="A50" s="61">
        <v>47</v>
      </c>
      <c r="B50" s="6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4"/>
      <c r="BZ50" s="64"/>
      <c r="CA50" s="64"/>
      <c r="CB50" s="59"/>
      <c r="CC50" s="59"/>
      <c r="CD50" s="60">
        <f t="shared" si="2"/>
        <v>0</v>
      </c>
    </row>
    <row r="51" spans="1:82" s="48" customFormat="1" x14ac:dyDescent="0.2">
      <c r="A51" s="40">
        <v>48</v>
      </c>
      <c r="B51" s="44"/>
      <c r="C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9"/>
      <c r="BZ51" s="49"/>
      <c r="CA51" s="49"/>
      <c r="CB51" s="54"/>
      <c r="CC51" s="54"/>
      <c r="CD51" s="50">
        <f t="shared" si="2"/>
        <v>0</v>
      </c>
    </row>
    <row r="52" spans="1:82" s="48" customFormat="1" x14ac:dyDescent="0.2">
      <c r="A52" s="61">
        <v>49</v>
      </c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4"/>
      <c r="BZ52" s="64"/>
      <c r="CA52" s="64"/>
      <c r="CB52" s="59"/>
      <c r="CC52" s="59"/>
      <c r="CD52" s="60">
        <f t="shared" si="2"/>
        <v>0</v>
      </c>
    </row>
    <row r="53" spans="1:82" s="65" customFormat="1" x14ac:dyDescent="0.2">
      <c r="A53" s="40">
        <v>50</v>
      </c>
      <c r="B53" s="44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9"/>
      <c r="BZ53" s="49"/>
      <c r="CA53" s="49"/>
      <c r="CB53" s="54"/>
      <c r="CC53" s="54"/>
      <c r="CD53" s="50">
        <f t="shared" si="2"/>
        <v>0</v>
      </c>
    </row>
    <row r="54" spans="1:82" s="48" customFormat="1" x14ac:dyDescent="0.2">
      <c r="A54" s="61">
        <v>51</v>
      </c>
      <c r="B54" s="6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4"/>
      <c r="BZ54" s="64"/>
      <c r="CA54" s="64"/>
      <c r="CB54" s="59"/>
      <c r="CC54" s="59"/>
      <c r="CD54" s="60">
        <f t="shared" si="2"/>
        <v>0</v>
      </c>
    </row>
    <row r="55" spans="1:82" s="65" customFormat="1" x14ac:dyDescent="0.2">
      <c r="A55" s="40"/>
      <c r="B55" s="44"/>
      <c r="C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9"/>
      <c r="BZ55" s="49"/>
      <c r="CA55" s="49"/>
      <c r="CB55" s="54"/>
      <c r="CC55" s="54"/>
      <c r="CD55" s="50">
        <f>CC55-CB55</f>
        <v>0</v>
      </c>
    </row>
    <row r="56" spans="1:82" s="2" customFormat="1" ht="25.5" customHeight="1" x14ac:dyDescent="0.2">
      <c r="A56" s="42">
        <f>COUNTA(A4:A55)</f>
        <v>51</v>
      </c>
      <c r="B56" s="42"/>
      <c r="C56" s="42"/>
      <c r="D56" s="42"/>
      <c r="E56" s="42">
        <f t="shared" ref="E56:AJ56" si="3">COUNTA(E4:E55)</f>
        <v>0</v>
      </c>
      <c r="F56" s="42">
        <f t="shared" si="3"/>
        <v>0</v>
      </c>
      <c r="G56" s="42">
        <f t="shared" si="3"/>
        <v>0</v>
      </c>
      <c r="H56" s="42">
        <f t="shared" si="3"/>
        <v>0</v>
      </c>
      <c r="I56" s="42">
        <f t="shared" si="3"/>
        <v>0</v>
      </c>
      <c r="J56" s="42">
        <f t="shared" si="3"/>
        <v>0</v>
      </c>
      <c r="K56" s="42">
        <f t="shared" si="3"/>
        <v>0</v>
      </c>
      <c r="L56" s="42">
        <f t="shared" si="3"/>
        <v>0</v>
      </c>
      <c r="M56" s="42">
        <f t="shared" si="3"/>
        <v>0</v>
      </c>
      <c r="N56" s="42">
        <f t="shared" si="3"/>
        <v>0</v>
      </c>
      <c r="O56" s="42">
        <f t="shared" si="3"/>
        <v>0</v>
      </c>
      <c r="P56" s="42">
        <f t="shared" si="3"/>
        <v>0</v>
      </c>
      <c r="Q56" s="42">
        <f t="shared" si="3"/>
        <v>0</v>
      </c>
      <c r="R56" s="42">
        <f t="shared" si="3"/>
        <v>0</v>
      </c>
      <c r="S56" s="42">
        <f t="shared" si="3"/>
        <v>0</v>
      </c>
      <c r="T56" s="42">
        <f t="shared" si="3"/>
        <v>0</v>
      </c>
      <c r="U56" s="42">
        <f t="shared" si="3"/>
        <v>0</v>
      </c>
      <c r="V56" s="42">
        <f t="shared" si="3"/>
        <v>0</v>
      </c>
      <c r="W56" s="42">
        <f t="shared" si="3"/>
        <v>0</v>
      </c>
      <c r="X56" s="42">
        <f t="shared" si="3"/>
        <v>0</v>
      </c>
      <c r="Y56" s="42">
        <f t="shared" si="3"/>
        <v>0</v>
      </c>
      <c r="Z56" s="42">
        <f t="shared" si="3"/>
        <v>0</v>
      </c>
      <c r="AA56" s="42">
        <f t="shared" si="3"/>
        <v>0</v>
      </c>
      <c r="AB56" s="42">
        <f t="shared" si="3"/>
        <v>0</v>
      </c>
      <c r="AC56" s="42">
        <f t="shared" si="3"/>
        <v>0</v>
      </c>
      <c r="AD56" s="42">
        <f t="shared" si="3"/>
        <v>0</v>
      </c>
      <c r="AE56" s="42">
        <f t="shared" si="3"/>
        <v>0</v>
      </c>
      <c r="AF56" s="42">
        <f t="shared" si="3"/>
        <v>0</v>
      </c>
      <c r="AG56" s="42">
        <f t="shared" si="3"/>
        <v>0</v>
      </c>
      <c r="AH56" s="42">
        <f t="shared" si="3"/>
        <v>0</v>
      </c>
      <c r="AI56" s="42">
        <f t="shared" si="3"/>
        <v>0</v>
      </c>
      <c r="AJ56" s="42">
        <f t="shared" si="3"/>
        <v>0</v>
      </c>
      <c r="AK56" s="42">
        <f t="shared" ref="AK56:BP56" si="4">COUNTA(AK4:AK55)</f>
        <v>0</v>
      </c>
      <c r="AL56" s="42">
        <f t="shared" si="4"/>
        <v>0</v>
      </c>
      <c r="AM56" s="42">
        <f t="shared" si="4"/>
        <v>0</v>
      </c>
      <c r="AN56" s="42">
        <f t="shared" si="4"/>
        <v>0</v>
      </c>
      <c r="AO56" s="42">
        <f t="shared" si="4"/>
        <v>0</v>
      </c>
      <c r="AP56" s="42">
        <f t="shared" si="4"/>
        <v>0</v>
      </c>
      <c r="AQ56" s="42">
        <f t="shared" si="4"/>
        <v>0</v>
      </c>
      <c r="AR56" s="42">
        <f t="shared" si="4"/>
        <v>0</v>
      </c>
      <c r="AS56" s="42">
        <f t="shared" si="4"/>
        <v>0</v>
      </c>
      <c r="AT56" s="42">
        <f t="shared" si="4"/>
        <v>0</v>
      </c>
      <c r="AU56" s="42">
        <f t="shared" si="4"/>
        <v>0</v>
      </c>
      <c r="AV56" s="42">
        <f t="shared" si="4"/>
        <v>0</v>
      </c>
      <c r="AW56" s="42">
        <f t="shared" si="4"/>
        <v>0</v>
      </c>
      <c r="AX56" s="42">
        <f t="shared" si="4"/>
        <v>0</v>
      </c>
      <c r="AY56" s="42">
        <f t="shared" si="4"/>
        <v>0</v>
      </c>
      <c r="AZ56" s="42">
        <f t="shared" si="4"/>
        <v>0</v>
      </c>
      <c r="BA56" s="42">
        <f t="shared" si="4"/>
        <v>0</v>
      </c>
      <c r="BB56" s="42">
        <f t="shared" si="4"/>
        <v>0</v>
      </c>
      <c r="BC56" s="42">
        <f t="shared" si="4"/>
        <v>0</v>
      </c>
      <c r="BD56" s="42">
        <f t="shared" si="4"/>
        <v>0</v>
      </c>
      <c r="BE56" s="42">
        <f t="shared" si="4"/>
        <v>0</v>
      </c>
      <c r="BF56" s="42">
        <f t="shared" si="4"/>
        <v>0</v>
      </c>
      <c r="BG56" s="42">
        <f t="shared" si="4"/>
        <v>0</v>
      </c>
      <c r="BH56" s="42">
        <f t="shared" si="4"/>
        <v>0</v>
      </c>
      <c r="BI56" s="42">
        <f t="shared" si="4"/>
        <v>0</v>
      </c>
      <c r="BJ56" s="42">
        <f t="shared" si="4"/>
        <v>0</v>
      </c>
      <c r="BK56" s="42">
        <f t="shared" si="4"/>
        <v>0</v>
      </c>
      <c r="BL56" s="42">
        <f t="shared" si="4"/>
        <v>0</v>
      </c>
      <c r="BM56" s="42">
        <f t="shared" si="4"/>
        <v>0</v>
      </c>
      <c r="BN56" s="42">
        <f t="shared" si="4"/>
        <v>0</v>
      </c>
      <c r="BO56" s="42">
        <f t="shared" si="4"/>
        <v>0</v>
      </c>
      <c r="BP56" s="42">
        <f t="shared" si="4"/>
        <v>0</v>
      </c>
      <c r="BQ56" s="42">
        <f t="shared" ref="BQ56:BX56" si="5">COUNTA(BQ4:BQ55)</f>
        <v>0</v>
      </c>
      <c r="BR56" s="42">
        <f t="shared" si="5"/>
        <v>0</v>
      </c>
      <c r="BS56" s="42">
        <f t="shared" si="5"/>
        <v>0</v>
      </c>
      <c r="BT56" s="42">
        <f t="shared" si="5"/>
        <v>0</v>
      </c>
      <c r="BU56" s="42">
        <f t="shared" si="5"/>
        <v>0</v>
      </c>
      <c r="BV56" s="42">
        <f t="shared" si="5"/>
        <v>0</v>
      </c>
      <c r="BW56" s="42">
        <f t="shared" si="5"/>
        <v>0</v>
      </c>
      <c r="BX56" s="42">
        <f t="shared" si="5"/>
        <v>0</v>
      </c>
      <c r="BY56" s="42"/>
      <c r="BZ56" s="42"/>
      <c r="CA56" s="43">
        <f>SUM(CA4:CA55)</f>
        <v>0</v>
      </c>
      <c r="CB56" s="42"/>
      <c r="CC56" s="42"/>
      <c r="CD56" s="42">
        <f>SUM(CD4:CD55)</f>
        <v>0</v>
      </c>
    </row>
  </sheetData>
  <sheetProtection selectLockedCells="1" selectUnlockedCells="1"/>
  <mergeCells count="14">
    <mergeCell ref="CB2:CD2"/>
    <mergeCell ref="BB2:BL2"/>
    <mergeCell ref="BY2:CA2"/>
    <mergeCell ref="BM2:BQ2"/>
    <mergeCell ref="BR2:BX2"/>
    <mergeCell ref="A2:D2"/>
    <mergeCell ref="A1:AA1"/>
    <mergeCell ref="AQ2:AW2"/>
    <mergeCell ref="AX2:BA2"/>
    <mergeCell ref="AN2:AP2"/>
    <mergeCell ref="E2:P2"/>
    <mergeCell ref="U2:AA2"/>
    <mergeCell ref="Q2:T2"/>
    <mergeCell ref="AB2:AM2"/>
  </mergeCells>
  <phoneticPr fontId="2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47" orientation="landscape" verticalDpi="300" r:id="rId1"/>
  <headerFooter alignWithMargins="0"/>
  <colBreaks count="2" manualBreakCount="2">
    <brk id="39" max="55" man="1"/>
    <brk id="8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R39"/>
  <sheetViews>
    <sheetView tabSelected="1" view="pageBreakPreview" zoomScaleNormal="100" zoomScaleSheetLayoutView="100" workbookViewId="0">
      <selection sqref="A1:R4"/>
    </sheetView>
  </sheetViews>
  <sheetFormatPr defaultRowHeight="12.75" x14ac:dyDescent="0.2"/>
  <cols>
    <col min="1" max="2" width="2" style="1" customWidth="1"/>
    <col min="3" max="3" width="9.140625" style="1"/>
    <col min="4" max="4" width="35.85546875" style="1" customWidth="1"/>
    <col min="5" max="16" width="12.7109375" style="1" customWidth="1"/>
    <col min="17" max="18" width="2" style="1" customWidth="1"/>
    <col min="19" max="16384" width="9.140625" style="1"/>
  </cols>
  <sheetData>
    <row r="1" spans="1:18" x14ac:dyDescent="0.2">
      <c r="A1" s="140" t="s">
        <v>145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3.5" thickBo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x14ac:dyDescent="0.2">
      <c r="A5" s="3"/>
      <c r="B5" s="4"/>
      <c r="C5" s="4"/>
      <c r="D5" s="5" t="s">
        <v>69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</row>
    <row r="6" spans="1:18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1"/>
    </row>
    <row r="7" spans="1:18" x14ac:dyDescent="0.2">
      <c r="A7" s="7"/>
      <c r="B7" s="12"/>
      <c r="C7" s="13"/>
      <c r="D7" s="13"/>
      <c r="E7" s="133">
        <v>2007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4"/>
      <c r="R7" s="11"/>
    </row>
    <row r="8" spans="1:18" x14ac:dyDescent="0.2">
      <c r="A8" s="7"/>
      <c r="B8" s="12"/>
      <c r="C8" s="13"/>
      <c r="D8" s="13"/>
      <c r="E8" s="134" t="s">
        <v>32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5"/>
      <c r="R8" s="11"/>
    </row>
    <row r="9" spans="1:18" ht="12.75" customHeight="1" x14ac:dyDescent="0.2">
      <c r="A9" s="7"/>
      <c r="B9" s="12"/>
      <c r="C9" s="16"/>
      <c r="D9" s="17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8" t="s">
        <v>23</v>
      </c>
      <c r="P9" s="18" t="s">
        <v>24</v>
      </c>
      <c r="Q9" s="19"/>
      <c r="R9" s="11"/>
    </row>
    <row r="10" spans="1:18" x14ac:dyDescent="0.2">
      <c r="A10" s="7"/>
      <c r="B10" s="12"/>
      <c r="C10" s="129" t="s">
        <v>25</v>
      </c>
      <c r="D10" s="18" t="s">
        <v>0</v>
      </c>
      <c r="E10" s="20">
        <f>'Veri Girişi'!E56</f>
        <v>0</v>
      </c>
      <c r="F10" s="20">
        <f>'Veri Girişi'!F56</f>
        <v>0</v>
      </c>
      <c r="G10" s="20">
        <f>'Veri Girişi'!G56</f>
        <v>0</v>
      </c>
      <c r="H10" s="20">
        <f>'Veri Girişi'!H56</f>
        <v>0</v>
      </c>
      <c r="I10" s="20">
        <f>'Veri Girişi'!I56</f>
        <v>0</v>
      </c>
      <c r="J10" s="20">
        <f>'Veri Girişi'!J56</f>
        <v>0</v>
      </c>
      <c r="K10" s="20">
        <f>'Veri Girişi'!K56</f>
        <v>0</v>
      </c>
      <c r="L10" s="20">
        <f>'Veri Girişi'!L56</f>
        <v>0</v>
      </c>
      <c r="M10" s="20">
        <f>'Veri Girişi'!M56</f>
        <v>0</v>
      </c>
      <c r="N10" s="20">
        <f>'Veri Girişi'!N56</f>
        <v>0</v>
      </c>
      <c r="O10" s="20">
        <f>'Veri Girişi'!O56</f>
        <v>0</v>
      </c>
      <c r="P10" s="20">
        <f>'Veri Girişi'!P56</f>
        <v>0</v>
      </c>
      <c r="Q10" s="19"/>
      <c r="R10" s="11"/>
    </row>
    <row r="11" spans="1:18" x14ac:dyDescent="0.2">
      <c r="A11" s="7"/>
      <c r="B11" s="12"/>
      <c r="C11" s="130"/>
      <c r="D11" s="18" t="s">
        <v>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9"/>
      <c r="R11" s="11"/>
    </row>
    <row r="12" spans="1:18" x14ac:dyDescent="0.2">
      <c r="A12" s="7"/>
      <c r="B12" s="12"/>
      <c r="C12" s="130"/>
      <c r="D12" s="18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19"/>
      <c r="R12" s="11"/>
    </row>
    <row r="13" spans="1:18" x14ac:dyDescent="0.2">
      <c r="A13" s="7"/>
      <c r="B13" s="12"/>
      <c r="C13" s="130"/>
      <c r="D13" s="18" t="s">
        <v>3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19"/>
      <c r="R13" s="11"/>
    </row>
    <row r="14" spans="1:18" x14ac:dyDescent="0.2">
      <c r="A14" s="7"/>
      <c r="B14" s="12"/>
      <c r="C14" s="131"/>
      <c r="D14" s="18" t="s">
        <v>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19"/>
      <c r="R14" s="11"/>
    </row>
    <row r="15" spans="1:18" x14ac:dyDescent="0.2">
      <c r="A15" s="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7"/>
      <c r="R15" s="11"/>
    </row>
    <row r="16" spans="1:18" ht="26.25" customHeight="1" x14ac:dyDescent="0.2">
      <c r="A16" s="7"/>
      <c r="B16" s="128" t="s">
        <v>33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24"/>
      <c r="R16" s="11"/>
    </row>
    <row r="17" spans="1:18" x14ac:dyDescent="0.2">
      <c r="A17" s="7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1"/>
    </row>
    <row r="18" spans="1:18" x14ac:dyDescent="0.2">
      <c r="A18" s="7"/>
      <c r="B18" s="25"/>
      <c r="C18" s="24"/>
      <c r="D18" s="24"/>
      <c r="E18" s="135" t="s">
        <v>30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26"/>
      <c r="R18" s="11"/>
    </row>
    <row r="19" spans="1:18" x14ac:dyDescent="0.2">
      <c r="A19" s="7"/>
      <c r="B19" s="25"/>
      <c r="C19" s="27"/>
      <c r="D19" s="27"/>
      <c r="E19" s="18" t="s">
        <v>13</v>
      </c>
      <c r="F19" s="18" t="s">
        <v>14</v>
      </c>
      <c r="G19" s="18" t="s">
        <v>15</v>
      </c>
      <c r="H19" s="18" t="s">
        <v>16</v>
      </c>
      <c r="I19" s="18" t="s">
        <v>17</v>
      </c>
      <c r="J19" s="18" t="s">
        <v>18</v>
      </c>
      <c r="K19" s="18" t="s">
        <v>19</v>
      </c>
      <c r="L19" s="18" t="s">
        <v>20</v>
      </c>
      <c r="M19" s="18" t="s">
        <v>21</v>
      </c>
      <c r="N19" s="18" t="s">
        <v>22</v>
      </c>
      <c r="O19" s="18" t="s">
        <v>23</v>
      </c>
      <c r="P19" s="18" t="s">
        <v>24</v>
      </c>
      <c r="Q19" s="25"/>
      <c r="R19" s="11"/>
    </row>
    <row r="20" spans="1:18" ht="26.25" customHeight="1" x14ac:dyDescent="0.2">
      <c r="A20" s="7"/>
      <c r="B20" s="25"/>
      <c r="C20" s="124" t="s">
        <v>27</v>
      </c>
      <c r="D20" s="18" t="s">
        <v>5</v>
      </c>
      <c r="E20" s="28" t="str">
        <f t="shared" ref="E20:P20" si="0">IF(E12*E13*E14=0,"Veri girişlerini yapınız",E12*E13*E14)</f>
        <v>Veri girişlerini yapınız</v>
      </c>
      <c r="F20" s="28" t="str">
        <f t="shared" si="0"/>
        <v>Veri girişlerini yapınız</v>
      </c>
      <c r="G20" s="28" t="str">
        <f t="shared" si="0"/>
        <v>Veri girişlerini yapınız</v>
      </c>
      <c r="H20" s="28" t="str">
        <f t="shared" si="0"/>
        <v>Veri girişlerini yapınız</v>
      </c>
      <c r="I20" s="28" t="str">
        <f t="shared" si="0"/>
        <v>Veri girişlerini yapınız</v>
      </c>
      <c r="J20" s="28" t="str">
        <f t="shared" si="0"/>
        <v>Veri girişlerini yapınız</v>
      </c>
      <c r="K20" s="28" t="str">
        <f t="shared" si="0"/>
        <v>Veri girişlerini yapınız</v>
      </c>
      <c r="L20" s="28" t="str">
        <f t="shared" si="0"/>
        <v>Veri girişlerini yapınız</v>
      </c>
      <c r="M20" s="28" t="str">
        <f t="shared" si="0"/>
        <v>Veri girişlerini yapınız</v>
      </c>
      <c r="N20" s="28" t="str">
        <f t="shared" si="0"/>
        <v>Veri girişlerini yapınız</v>
      </c>
      <c r="O20" s="28" t="str">
        <f t="shared" si="0"/>
        <v>Veri girişlerini yapınız</v>
      </c>
      <c r="P20" s="28" t="str">
        <f t="shared" si="0"/>
        <v>Veri girişlerini yapınız</v>
      </c>
      <c r="Q20" s="29"/>
      <c r="R20" s="11"/>
    </row>
    <row r="21" spans="1:18" ht="26.25" customHeight="1" x14ac:dyDescent="0.2">
      <c r="A21" s="7"/>
      <c r="B21" s="25"/>
      <c r="C21" s="124"/>
      <c r="D21" s="18" t="s">
        <v>6</v>
      </c>
      <c r="E21" s="28" t="str">
        <f>IF(SUM(E20:P20)=0,"Veri girişlerini yapınız",SUM(E20:P20))</f>
        <v>Veri girişlerini yapınız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5"/>
      <c r="R21" s="11"/>
    </row>
    <row r="22" spans="1:18" ht="26.25" customHeight="1" x14ac:dyDescent="0.2">
      <c r="A22" s="7"/>
      <c r="B22" s="25"/>
      <c r="C22" s="124"/>
      <c r="D22" s="18" t="s">
        <v>2</v>
      </c>
      <c r="E22" s="28" t="str">
        <f>IF(SUM(E12:P12)=0,"Veri girişlerini yapınız",SUM(E12:P12))</f>
        <v>Veri girişlerini yapınız</v>
      </c>
      <c r="F22" s="3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1"/>
    </row>
    <row r="23" spans="1:18" ht="26.25" customHeight="1" x14ac:dyDescent="0.2">
      <c r="A23" s="7"/>
      <c r="B23" s="25"/>
      <c r="C23" s="124"/>
      <c r="D23" s="18" t="s">
        <v>12</v>
      </c>
      <c r="E23" s="28" t="str">
        <f>IF(SUM(E10:P10)=0,"Veri girişlerini yapınız",SUM(E10:P10))</f>
        <v>Veri girişlerini yapınız</v>
      </c>
      <c r="F23" s="32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1"/>
    </row>
    <row r="24" spans="1:18" ht="26.25" customHeight="1" x14ac:dyDescent="0.2">
      <c r="A24" s="7"/>
      <c r="B24" s="25"/>
      <c r="C24" s="124"/>
      <c r="D24" s="18" t="s">
        <v>29</v>
      </c>
      <c r="E24" s="28" t="str">
        <f>IF(SUM(E11:P11)=0,"Veri girişlerini yapınız",SUM(E11:P11))</f>
        <v>Veri girişlerini yapınız</v>
      </c>
      <c r="F24" s="3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1"/>
    </row>
    <row r="25" spans="1:18" x14ac:dyDescent="0.2">
      <c r="A25" s="7"/>
      <c r="B25" s="25"/>
      <c r="C25" s="119"/>
      <c r="D25" s="119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24"/>
      <c r="R25" s="11"/>
    </row>
    <row r="26" spans="1:18" ht="12.75" customHeight="1" x14ac:dyDescent="0.2">
      <c r="A26" s="7"/>
      <c r="B26" s="25"/>
      <c r="C26" s="24"/>
      <c r="D26" s="24"/>
      <c r="E26" s="135" t="s">
        <v>30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  <c r="Q26" s="26"/>
      <c r="R26" s="11"/>
    </row>
    <row r="27" spans="1:18" x14ac:dyDescent="0.2">
      <c r="A27" s="7"/>
      <c r="B27" s="25"/>
      <c r="C27" s="27"/>
      <c r="D27" s="33"/>
      <c r="E27" s="18" t="s">
        <v>13</v>
      </c>
      <c r="F27" s="18" t="s">
        <v>14</v>
      </c>
      <c r="G27" s="18" t="s">
        <v>15</v>
      </c>
      <c r="H27" s="18" t="s">
        <v>16</v>
      </c>
      <c r="I27" s="18" t="s">
        <v>17</v>
      </c>
      <c r="J27" s="18" t="s">
        <v>18</v>
      </c>
      <c r="K27" s="18" t="s">
        <v>19</v>
      </c>
      <c r="L27" s="18" t="s">
        <v>20</v>
      </c>
      <c r="M27" s="18" t="s">
        <v>21</v>
      </c>
      <c r="N27" s="18" t="s">
        <v>22</v>
      </c>
      <c r="O27" s="18" t="s">
        <v>23</v>
      </c>
      <c r="P27" s="18" t="s">
        <v>24</v>
      </c>
      <c r="Q27" s="25"/>
      <c r="R27" s="11"/>
    </row>
    <row r="28" spans="1:18" ht="25.5" customHeight="1" x14ac:dyDescent="0.2">
      <c r="A28" s="7"/>
      <c r="B28" s="25"/>
      <c r="C28" s="124" t="s">
        <v>26</v>
      </c>
      <c r="D28" s="18" t="s">
        <v>7</v>
      </c>
      <c r="E28" s="34" t="str">
        <f t="shared" ref="E28:P28" si="1">IF(E20="Veri girişlerini yapınız","Çalışma süresi değerlerini gir",(E10/E20)*1000000)</f>
        <v>Çalışma süresi değerlerini gir</v>
      </c>
      <c r="F28" s="34" t="str">
        <f t="shared" si="1"/>
        <v>Çalışma süresi değerlerini gir</v>
      </c>
      <c r="G28" s="34" t="str">
        <f t="shared" si="1"/>
        <v>Çalışma süresi değerlerini gir</v>
      </c>
      <c r="H28" s="34" t="str">
        <f t="shared" si="1"/>
        <v>Çalışma süresi değerlerini gir</v>
      </c>
      <c r="I28" s="34" t="str">
        <f t="shared" si="1"/>
        <v>Çalışma süresi değerlerini gir</v>
      </c>
      <c r="J28" s="34" t="str">
        <f t="shared" si="1"/>
        <v>Çalışma süresi değerlerini gir</v>
      </c>
      <c r="K28" s="34" t="str">
        <f t="shared" si="1"/>
        <v>Çalışma süresi değerlerini gir</v>
      </c>
      <c r="L28" s="34" t="str">
        <f t="shared" si="1"/>
        <v>Çalışma süresi değerlerini gir</v>
      </c>
      <c r="M28" s="34" t="str">
        <f t="shared" si="1"/>
        <v>Çalışma süresi değerlerini gir</v>
      </c>
      <c r="N28" s="34" t="str">
        <f t="shared" si="1"/>
        <v>Çalışma süresi değerlerini gir</v>
      </c>
      <c r="O28" s="34" t="str">
        <f t="shared" si="1"/>
        <v>Çalışma süresi değerlerini gir</v>
      </c>
      <c r="P28" s="34" t="str">
        <f t="shared" si="1"/>
        <v>Çalışma süresi değerlerini gir</v>
      </c>
      <c r="Q28" s="35"/>
      <c r="R28" s="11"/>
    </row>
    <row r="29" spans="1:18" ht="25.5" customHeight="1" x14ac:dyDescent="0.2">
      <c r="A29" s="7"/>
      <c r="B29" s="25"/>
      <c r="C29" s="124"/>
      <c r="D29" s="18" t="s">
        <v>8</v>
      </c>
      <c r="E29" s="34" t="str">
        <f>IF(E20="Veri girişlerini yapınız","Çalışma süresi değerlerini gir",(E11/E20)*1000000)</f>
        <v>Çalışma süresi değerlerini gir</v>
      </c>
      <c r="F29" s="34" t="str">
        <f>IF(F20="Veri girişlerini yapınız","Çalışma süresi değerlerini gir",(F11/F20)*1000000)</f>
        <v>Çalışma süresi değerlerini gir</v>
      </c>
      <c r="G29" s="34" t="str">
        <f t="shared" ref="G29:P29" si="2">IF(G20="Veri girişlerini yapınız","Çalışma süresi değerlerini gir",(G11/G20)*1000000)</f>
        <v>Çalışma süresi değerlerini gir</v>
      </c>
      <c r="H29" s="34" t="str">
        <f t="shared" si="2"/>
        <v>Çalışma süresi değerlerini gir</v>
      </c>
      <c r="I29" s="34" t="str">
        <f t="shared" si="2"/>
        <v>Çalışma süresi değerlerini gir</v>
      </c>
      <c r="J29" s="34" t="str">
        <f t="shared" si="2"/>
        <v>Çalışma süresi değerlerini gir</v>
      </c>
      <c r="K29" s="34" t="str">
        <f t="shared" si="2"/>
        <v>Çalışma süresi değerlerini gir</v>
      </c>
      <c r="L29" s="34" t="str">
        <f t="shared" si="2"/>
        <v>Çalışma süresi değerlerini gir</v>
      </c>
      <c r="M29" s="34" t="str">
        <f t="shared" si="2"/>
        <v>Çalışma süresi değerlerini gir</v>
      </c>
      <c r="N29" s="34" t="str">
        <f t="shared" si="2"/>
        <v>Çalışma süresi değerlerini gir</v>
      </c>
      <c r="O29" s="34" t="str">
        <f t="shared" si="2"/>
        <v>Çalışma süresi değerlerini gir</v>
      </c>
      <c r="P29" s="34" t="str">
        <f t="shared" si="2"/>
        <v>Çalışma süresi değerlerini gir</v>
      </c>
      <c r="Q29" s="35"/>
      <c r="R29" s="11"/>
    </row>
    <row r="30" spans="1:18" ht="12.75" customHeight="1" x14ac:dyDescent="0.2">
      <c r="A30" s="7"/>
      <c r="B30" s="25"/>
      <c r="C30" s="12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25"/>
      <c r="R30" s="11"/>
    </row>
    <row r="31" spans="1:18" ht="25.5" customHeight="1" x14ac:dyDescent="0.2">
      <c r="A31" s="7"/>
      <c r="B31" s="25"/>
      <c r="C31" s="124"/>
      <c r="D31" s="18" t="s">
        <v>10</v>
      </c>
      <c r="E31" s="34" t="str">
        <f>IF(E20="Veri girişlerini yapınız","Çalışma süresi değerlerini gir",(E10/E20)*1000000)</f>
        <v>Çalışma süresi değerlerini gir</v>
      </c>
      <c r="F31" s="34" t="str">
        <f>IF(SUM(E20:F20)=0,"Çalışma süresi değerlerini gir",(SUM(E10:F10)/SUM(E20:F20))*1000000)</f>
        <v>Çalışma süresi değerlerini gir</v>
      </c>
      <c r="G31" s="34" t="str">
        <f>IF(SUM(E20:G20)=0,"Çalışma süresi değerlerini gir",(SUM(E10:G10)/SUM(E20:G20))*1000000)</f>
        <v>Çalışma süresi değerlerini gir</v>
      </c>
      <c r="H31" s="34" t="str">
        <f>IF(SUM(E20:H20)=0,"Çalışma süresi değerlerini gir",(SUM(E10:H10)/SUM(E20:H20))*1000000)</f>
        <v>Çalışma süresi değerlerini gir</v>
      </c>
      <c r="I31" s="34" t="str">
        <f>IF(SUM(E20:I20)=0,"Çalışma süresi değerlerini gir",(SUM(E10:I10)/SUM(E20:I20))*1000000)</f>
        <v>Çalışma süresi değerlerini gir</v>
      </c>
      <c r="J31" s="34" t="str">
        <f>IF(SUM(E20:J20)=0,"Çalışma süresi değerlerini gir",(SUM(E10:J10)/SUM(E20:J20))*1000000)</f>
        <v>Çalışma süresi değerlerini gir</v>
      </c>
      <c r="K31" s="34" t="str">
        <f>IF(SUM(E20:K20)=0,"Çalışma süresi değerlerini gir",(SUM(E10:K10)/SUM(E20:K20))*1000000)</f>
        <v>Çalışma süresi değerlerini gir</v>
      </c>
      <c r="L31" s="34" t="str">
        <f>IF(SUM(E20:L20)=0,"Çalışma süresi değerlerini gir",(SUM(E10:L10)/SUM(E20:L20))*1000000)</f>
        <v>Çalışma süresi değerlerini gir</v>
      </c>
      <c r="M31" s="34" t="str">
        <f>IF(SUM(E20:M20)=0,"Çalışma süresi değerlerini gir",(SUM(E10:M10)/SUM(E20:M20))*1000000)</f>
        <v>Çalışma süresi değerlerini gir</v>
      </c>
      <c r="N31" s="34" t="str">
        <f>IF(SUM(E20:N20)=0,"Çalışma süresi değerlerini gir",(SUM(E10:N10)/SUM(E20:N20))*1000000)</f>
        <v>Çalışma süresi değerlerini gir</v>
      </c>
      <c r="O31" s="34" t="str">
        <f>IF(SUM(E20:O20)=0,"Çalışma süresi değerlerini gir",(SUM(E10:O10)/SUM(E20:O20))*1000000)</f>
        <v>Çalışma süresi değerlerini gir</v>
      </c>
      <c r="P31" s="34" t="str">
        <f>IF(SUM(E20:P20)=0,"Çalışma süresi değerlerini gir",(SUM(E10:P10)/SUM(E20:P20))*1000000)</f>
        <v>Çalışma süresi değerlerini gir</v>
      </c>
      <c r="Q31" s="35"/>
      <c r="R31" s="11"/>
    </row>
    <row r="32" spans="1:18" ht="25.5" customHeight="1" x14ac:dyDescent="0.2">
      <c r="A32" s="7"/>
      <c r="B32" s="25"/>
      <c r="C32" s="124"/>
      <c r="D32" s="18" t="s">
        <v>11</v>
      </c>
      <c r="E32" s="34" t="str">
        <f>IF(E20="Veri girişlerini yapınız","Çalışma süresi değerlerini gir",(E11/E20)*1000000)</f>
        <v>Çalışma süresi değerlerini gir</v>
      </c>
      <c r="F32" s="34" t="str">
        <f>IF(SUM(E20:F20)=0,"Çalışma süresi değerlerini gir",(SUM(E11:F11)/SUM(E20:F20))*1000000)</f>
        <v>Çalışma süresi değerlerini gir</v>
      </c>
      <c r="G32" s="34" t="str">
        <f>IF(SUM(E20:G20)=0,"Çalışma süresi değerlerini gir",(SUM(E11:G11)/SUM(E20:G20))*1000000)</f>
        <v>Çalışma süresi değerlerini gir</v>
      </c>
      <c r="H32" s="34" t="str">
        <f>IF(SUM(E20:H20)=0,"Çalışma süresi değerlerini gir",(SUM(E11:H11)/SUM(E20:H20))*1000000)</f>
        <v>Çalışma süresi değerlerini gir</v>
      </c>
      <c r="I32" s="34" t="str">
        <f>IF(SUM(E20:I20)=0,"Çalışma süresi değerlerini gir",(SUM(E11:I11)/SUM(E20:I20))*1000000)</f>
        <v>Çalışma süresi değerlerini gir</v>
      </c>
      <c r="J32" s="34" t="str">
        <f>IF(SUM(E20:J20)=0,"Çalışma süresi değerlerini gir",(SUM(E11:J11)/SUM(E20:J20))*1000000)</f>
        <v>Çalışma süresi değerlerini gir</v>
      </c>
      <c r="K32" s="34" t="str">
        <f>IF(SUM(E20:K20)=0,"Çalışma süresi değerlerini gir",(SUM(E11:K11)/SUM(E20:K20))*1000000)</f>
        <v>Çalışma süresi değerlerini gir</v>
      </c>
      <c r="L32" s="34" t="str">
        <f>IF(SUM(E20:L20)=0,"Çalışma süresi değerlerini gir",(SUM(E11:L11)/SUM(E20:L20))*1000000)</f>
        <v>Çalışma süresi değerlerini gir</v>
      </c>
      <c r="M32" s="34" t="str">
        <f>IF(SUM(E20:M20)=0,"Çalışma süresi değerlerini gir",(SUM(E11:M11)/SUM(E20:M20))*1000000)</f>
        <v>Çalışma süresi değerlerini gir</v>
      </c>
      <c r="N32" s="34" t="str">
        <f>IF(SUM(E20:N20)=0,"Çalışma süresi değerlerini gir",(SUM(E11:N11)/SUM(E20:N20))*1000000)</f>
        <v>Çalışma süresi değerlerini gir</v>
      </c>
      <c r="O32" s="34" t="str">
        <f>IF(SUM(E20:O20)=0,"Çalışma süresi değerlerini gir",(SUM(E11:O11)/SUM(E20:O20))*1000000)</f>
        <v>Çalışma süresi değerlerini gir</v>
      </c>
      <c r="P32" s="34" t="str">
        <f>IF(SUM(E20:P20)=0,"Çalışma süresi değerlerini gir",(SUM(E11:P11)/SUM(E20:P20))*1000000)</f>
        <v>Çalışma süresi değerlerini gir</v>
      </c>
      <c r="Q32" s="35"/>
      <c r="R32" s="11"/>
    </row>
    <row r="33" spans="1:18" ht="25.5" customHeight="1" x14ac:dyDescent="0.2">
      <c r="A33" s="7"/>
      <c r="B33" s="25"/>
      <c r="C33" s="56"/>
      <c r="D33" s="18" t="s">
        <v>125</v>
      </c>
      <c r="E33" s="55" t="str">
        <f>IF(E20="Veri girişlerini yapınız","Çalışan sayısı değerlerini gir",IF(E20="Veri girişlerini yapınız","Veri girişlerini yapınız",(E10/E12)))</f>
        <v>Çalışan sayısı değerlerini gir</v>
      </c>
      <c r="F33" s="55" t="str">
        <f t="shared" ref="F33:P33" si="3">IF(F20="Veri girişlerini yapınız","Çalışan sayısı değerlerini gir",IF(F20="Veri girişlerini yapınız","Veri girişlerini yapınız",(F10/F12)))</f>
        <v>Çalışan sayısı değerlerini gir</v>
      </c>
      <c r="G33" s="55" t="str">
        <f t="shared" si="3"/>
        <v>Çalışan sayısı değerlerini gir</v>
      </c>
      <c r="H33" s="55" t="str">
        <f t="shared" si="3"/>
        <v>Çalışan sayısı değerlerini gir</v>
      </c>
      <c r="I33" s="55" t="str">
        <f t="shared" si="3"/>
        <v>Çalışan sayısı değerlerini gir</v>
      </c>
      <c r="J33" s="55" t="str">
        <f t="shared" si="3"/>
        <v>Çalışan sayısı değerlerini gir</v>
      </c>
      <c r="K33" s="55" t="str">
        <f t="shared" si="3"/>
        <v>Çalışan sayısı değerlerini gir</v>
      </c>
      <c r="L33" s="55" t="str">
        <f t="shared" si="3"/>
        <v>Çalışan sayısı değerlerini gir</v>
      </c>
      <c r="M33" s="55" t="str">
        <f t="shared" si="3"/>
        <v>Çalışan sayısı değerlerini gir</v>
      </c>
      <c r="N33" s="55" t="str">
        <f t="shared" si="3"/>
        <v>Çalışan sayısı değerlerini gir</v>
      </c>
      <c r="O33" s="55" t="str">
        <f t="shared" si="3"/>
        <v>Çalışan sayısı değerlerini gir</v>
      </c>
      <c r="P33" s="55" t="str">
        <f t="shared" si="3"/>
        <v>Çalışan sayısı değerlerini gir</v>
      </c>
      <c r="Q33" s="24"/>
      <c r="R33" s="11"/>
    </row>
    <row r="34" spans="1:18" x14ac:dyDescent="0.2">
      <c r="A34" s="7"/>
      <c r="B34" s="25"/>
      <c r="C34" s="24"/>
      <c r="D34" s="53"/>
      <c r="E34" s="5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1"/>
    </row>
    <row r="35" spans="1:18" ht="28.5" customHeight="1" x14ac:dyDescent="0.2">
      <c r="A35" s="7"/>
      <c r="B35" s="25"/>
      <c r="C35" s="125" t="s">
        <v>30</v>
      </c>
      <c r="D35" s="125"/>
      <c r="E35" s="125"/>
      <c r="F35" s="12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26"/>
      <c r="R35" s="11"/>
    </row>
    <row r="36" spans="1:18" ht="25.5" customHeight="1" x14ac:dyDescent="0.2">
      <c r="A36" s="7"/>
      <c r="B36" s="25"/>
      <c r="C36" s="124" t="s">
        <v>28</v>
      </c>
      <c r="D36" s="18" t="s">
        <v>31</v>
      </c>
      <c r="E36" s="34" t="str">
        <f>IF(E21="Veri girişlerini yapınız","Çalışma süresi değerlerini gir",IF(E23="Veri girişlerini yapınız","Veri girişlerini yapınız",(E23/E21)*1000000))</f>
        <v>Çalışma süresi değerlerini gir</v>
      </c>
      <c r="F36" s="122" t="s">
        <v>34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5"/>
      <c r="R36" s="11"/>
    </row>
    <row r="37" spans="1:18" ht="25.5" customHeight="1" x14ac:dyDescent="0.2">
      <c r="A37" s="7"/>
      <c r="B37" s="25"/>
      <c r="C37" s="124"/>
      <c r="D37" s="18" t="s">
        <v>9</v>
      </c>
      <c r="E37" s="34" t="str">
        <f>IF(E21="Veri girişlerini yapınız","Çalışma süresi değerlerini gir",(E24/E21)*1000000)</f>
        <v>Çalışma süresi değerlerini gir</v>
      </c>
      <c r="F37" s="122" t="s">
        <v>124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25"/>
      <c r="R37" s="11"/>
    </row>
    <row r="38" spans="1:18" ht="25.5" customHeight="1" x14ac:dyDescent="0.2">
      <c r="A38" s="7"/>
      <c r="B38" s="25"/>
      <c r="C38" s="124"/>
      <c r="D38" s="18" t="s">
        <v>125</v>
      </c>
      <c r="E38" s="55" t="str">
        <f>IF(E22="Veri girişlerini yapınız","Çalışan sayısı değerlerini gir",IF(E23="Veri girişlerini yapınız","Veri girişlerini yapınız",(E23/E22)))</f>
        <v>Çalışan sayısı değerlerini gir</v>
      </c>
      <c r="F38" s="122" t="s">
        <v>126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25"/>
      <c r="R38" s="11"/>
    </row>
    <row r="39" spans="1:18" ht="13.5" thickBot="1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</sheetData>
  <sheetProtection selectLockedCells="1"/>
  <mergeCells count="17">
    <mergeCell ref="B16:P16"/>
    <mergeCell ref="C10:C14"/>
    <mergeCell ref="A1:R4"/>
    <mergeCell ref="D30:P30"/>
    <mergeCell ref="E7:P7"/>
    <mergeCell ref="E8:P8"/>
    <mergeCell ref="E18:P18"/>
    <mergeCell ref="E26:P26"/>
    <mergeCell ref="C28:C32"/>
    <mergeCell ref="C20:C24"/>
    <mergeCell ref="C25:P25"/>
    <mergeCell ref="F37:P37"/>
    <mergeCell ref="F38:P38"/>
    <mergeCell ref="C36:C38"/>
    <mergeCell ref="C35:E35"/>
    <mergeCell ref="F35:P35"/>
    <mergeCell ref="F36:P36"/>
  </mergeCells>
  <phoneticPr fontId="2" type="noConversion"/>
  <hyperlinks>
    <hyperlink ref="D5" location="İçindekiler!A1" display="İçindekiler Sayfasına Geri Dön"/>
  </hyperlinks>
  <pageMargins left="0.75" right="0.75" top="1" bottom="1" header="0.5" footer="0.5"/>
  <pageSetup paperSize="9" scale="64" orientation="landscape" r:id="rId1"/>
  <headerFooter alignWithMargins="0"/>
  <ignoredErrors>
    <ignoredError sqref="F31:J32 L31:O32 K31:K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D1"/>
  <sheetViews>
    <sheetView view="pageBreakPreview" zoomScaleNormal="100" workbookViewId="0"/>
  </sheetViews>
  <sheetFormatPr defaultRowHeight="12.75" x14ac:dyDescent="0.2"/>
  <sheetData>
    <row r="1" spans="2:4" x14ac:dyDescent="0.2">
      <c r="B1" s="138" t="s">
        <v>69</v>
      </c>
      <c r="C1" s="138"/>
      <c r="D1" s="138"/>
    </row>
  </sheetData>
  <sheetProtection selectLockedCells="1"/>
  <mergeCells count="1">
    <mergeCell ref="B1:D1"/>
  </mergeCells>
  <phoneticPr fontId="2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D1"/>
  <sheetViews>
    <sheetView view="pageBreakPreview" zoomScaleNormal="100" workbookViewId="0"/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1:D1"/>
  <sheetViews>
    <sheetView view="pageBreakPreview" zoomScaleNormal="100" workbookViewId="0">
      <selection activeCell="L60" sqref="L60"/>
    </sheetView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1:D1"/>
  <sheetViews>
    <sheetView view="pageBreakPreview" zoomScaleNormal="100" workbookViewId="0"/>
  </sheetViews>
  <sheetFormatPr defaultRowHeight="12.75" x14ac:dyDescent="0.2"/>
  <sheetData>
    <row r="1" spans="2:4" x14ac:dyDescent="0.2">
      <c r="B1" s="139" t="s">
        <v>69</v>
      </c>
      <c r="C1" s="139"/>
      <c r="D1" s="139"/>
    </row>
  </sheetData>
  <mergeCells count="1">
    <mergeCell ref="B1:D1"/>
  </mergeCells>
  <phoneticPr fontId="0" type="noConversion"/>
  <hyperlinks>
    <hyperlink ref="B1:D1" location="İçindekiler!A1" display="İçindekiler Sayfasına Geri Dön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2</vt:i4>
      </vt:variant>
    </vt:vector>
  </HeadingPairs>
  <TitlesOfParts>
    <vt:vector size="18" baseType="lpstr">
      <vt:lpstr>İçindekiler</vt:lpstr>
      <vt:lpstr>Veri Girişi</vt:lpstr>
      <vt:lpstr>Kaza Oranları</vt:lpstr>
      <vt:lpstr>Gra (1)</vt:lpstr>
      <vt:lpstr>Gra (2)</vt:lpstr>
      <vt:lpstr>Gra (3)</vt:lpstr>
      <vt:lpstr>Gra (4)</vt:lpstr>
      <vt:lpstr>Gra (5)</vt:lpstr>
      <vt:lpstr>Gra (6)</vt:lpstr>
      <vt:lpstr>Gra (7)</vt:lpstr>
      <vt:lpstr>Gra (8)</vt:lpstr>
      <vt:lpstr>Gra (9)</vt:lpstr>
      <vt:lpstr>Gra (10)</vt:lpstr>
      <vt:lpstr>Gra (11)</vt:lpstr>
      <vt:lpstr>Gra (12)</vt:lpstr>
      <vt:lpstr>Gra (13)</vt:lpstr>
      <vt:lpstr>'Kaza Oranları'!Yazdırma_Alanı</vt:lpstr>
      <vt:lpstr>'Veri Girişi'!Yazdırma_Alanı</vt:lpstr>
    </vt:vector>
  </TitlesOfParts>
  <Company>Derya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Derya</dc:creator>
  <cp:lastModifiedBy>Mustafa Menekşeoğlu</cp:lastModifiedBy>
  <cp:lastPrinted>2008-04-22T07:28:01Z</cp:lastPrinted>
  <dcterms:created xsi:type="dcterms:W3CDTF">2007-09-15T08:16:13Z</dcterms:created>
  <dcterms:modified xsi:type="dcterms:W3CDTF">2017-02-09T08:19:13Z</dcterms:modified>
</cp:coreProperties>
</file>